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https://pjcr.sharepoint.com/sites/Presupuesto/Documentos compartidos/3- Operativo/RE-0128-PTO-27 Presupuesto Extraordinario/2025/07-2025 Recursos norma 10 Ejecución Presupuestaria/"/>
    </mc:Choice>
  </mc:AlternateContent>
  <xr:revisionPtr revIDLastSave="838" documentId="8_{7A90F352-4AAA-483E-B769-68AA92DC2759}" xr6:coauthVersionLast="47" xr6:coauthVersionMax="47" xr10:uidLastSave="{44B80DC2-29EC-4048-84C7-2937ABF4EBB4}"/>
  <bookViews>
    <workbookView xWindow="-120" yWindow="-120" windowWidth="29040" windowHeight="15720" xr2:uid="{00000000-000D-0000-FFFF-FFFF00000000}"/>
  </bookViews>
  <sheets>
    <sheet name="Ppto. Extraordinario 1-2025" sheetId="1" r:id="rId1"/>
    <sheet name="Hoja1" sheetId="2" r:id="rId2"/>
  </sheets>
  <definedNames>
    <definedName name="_xlnm.Print_Titles" localSheetId="0">'Ppto. Extraordinario 1-2025'!$1:$14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2" l="1"/>
  <c r="M41" i="1"/>
  <c r="M39" i="1"/>
  <c r="M36" i="1"/>
  <c r="J90" i="1"/>
  <c r="J117" i="1"/>
  <c r="J47" i="1"/>
  <c r="J126" i="1" l="1"/>
  <c r="J88" i="1" l="1"/>
  <c r="J34" i="1"/>
  <c r="J33" i="1" s="1"/>
  <c r="I32" i="1" s="1"/>
  <c r="I41" i="1" s="1"/>
  <c r="J122" i="1"/>
  <c r="J118" i="1"/>
  <c r="J84" i="1"/>
  <c r="J80" i="1"/>
  <c r="J76" i="1"/>
  <c r="J72" i="1"/>
  <c r="J52" i="1"/>
  <c r="J68" i="1"/>
  <c r="J64" i="1"/>
  <c r="J60" i="1"/>
  <c r="J48" i="1"/>
  <c r="J56" i="1"/>
  <c r="J97" i="1"/>
  <c r="J109" i="1"/>
  <c r="J92" i="1" s="1"/>
  <c r="J105" i="1"/>
  <c r="J101" i="1"/>
  <c r="J93" i="1"/>
  <c r="J133" i="1" l="1"/>
  <c r="J131" i="1" l="1"/>
  <c r="J130" i="1" s="1"/>
  <c r="I137" i="1" s="1"/>
  <c r="M133" i="1"/>
  <c r="M132" i="1" s="1"/>
  <c r="M130" i="1" s="1"/>
  <c r="M46" i="1" s="1"/>
  <c r="I46" i="1" l="1"/>
</calcChain>
</file>

<file path=xl/sharedStrings.xml><?xml version="1.0" encoding="utf-8"?>
<sst xmlns="http://schemas.openxmlformats.org/spreadsheetml/2006/main" count="461" uniqueCount="96">
  <si>
    <t>SIGA - PJ</t>
  </si>
  <si>
    <t xml:space="preserve">  Fecha de reporte:</t>
  </si>
  <si>
    <t>Período Presupuestario:</t>
  </si>
  <si>
    <t>Número Modificación Externa:</t>
  </si>
  <si>
    <t>Clase de Modificación:</t>
  </si>
  <si>
    <t>Fecha Confección:</t>
  </si>
  <si>
    <t>Fecha Aprobación:</t>
  </si>
  <si>
    <t>Estado:</t>
  </si>
  <si>
    <t>Generado</t>
  </si>
  <si>
    <t>Observaciones:</t>
  </si>
  <si>
    <t>Programa/Código Partida/ Código Subpartida/ Fuente Financiamiento/Código Centro Gestor/ Rubro</t>
  </si>
  <si>
    <t>CE</t>
  </si>
  <si>
    <t>CF</t>
  </si>
  <si>
    <t>IP</t>
  </si>
  <si>
    <t>Concepto</t>
  </si>
  <si>
    <t>Observaciones</t>
  </si>
  <si>
    <t>Total por Programa</t>
  </si>
  <si>
    <t>Total por Partida/ Total por Subpartida/ Total por Fuente</t>
  </si>
  <si>
    <t/>
  </si>
  <si>
    <t xml:space="preserve">    Fuente: 001</t>
  </si>
  <si>
    <t>Destinos:</t>
  </si>
  <si>
    <t>Partida: 7</t>
  </si>
  <si>
    <t>Transferencias de Capital</t>
  </si>
  <si>
    <t xml:space="preserve">    Subpartida: 70107</t>
  </si>
  <si>
    <t xml:space="preserve">Fondos en fideicomiso para gasto de capital </t>
  </si>
  <si>
    <t>Ley</t>
  </si>
  <si>
    <t>Total Orígenes</t>
  </si>
  <si>
    <t>Total Destinos:</t>
  </si>
  <si>
    <t>Orígenes:</t>
  </si>
  <si>
    <t xml:space="preserve">    Subpartida:</t>
  </si>
  <si>
    <t xml:space="preserve">N/A Confeccionado fuera de SIGA manualmente </t>
  </si>
  <si>
    <t>Reporte de Presupuesto Extraordinario 07-2025 (H-906)</t>
  </si>
  <si>
    <t>Presupuesto Extraordinario para incorporar recursos al Programa 928- Organismo Investigación Judicial por la aplicación de la norma de ejecución presupuestaria número 10.</t>
  </si>
  <si>
    <t>Aplicación norma ejecución presupuestaria número 10 del artículo 7 de la Ley de Presupuesto N°10620</t>
  </si>
  <si>
    <t>Se inyectan recursos presupuestados procedentes de las plazas vacantes, creadas antes del 1 de enero de 2025 y que no han sido utilizadas antes del 30 de junio de 2025, por lo que se destina exclusivamente a la atención de necesidades de los cuerpos policiales, con el fin de fortalecer la seguridad ciudadana, el combate de la delincuencia y el crimen organizado.</t>
  </si>
  <si>
    <t>Programa: 928 Organismo Investigación Judicial</t>
  </si>
  <si>
    <t>Partida: 2</t>
  </si>
  <si>
    <t>Materiales y Suministros</t>
  </si>
  <si>
    <t>Otros productos químicos y conexos</t>
  </si>
  <si>
    <t xml:space="preserve">    Subpartida: 20199</t>
  </si>
  <si>
    <t>Centro Gestor Destino: 1167</t>
  </si>
  <si>
    <t>ADMINISTRACION DEL ORGANISMO DE INVESTIGACION JUDICIAL</t>
  </si>
  <si>
    <t>Se aumenta el artículo 21992 PRUEBA PRESUNTIVA DE DROGA (DE CAMPO)  se requieren ya que permiten identificar rápidamente sustancias ilícitas durante operativos o investigaciones. Estos análisis preliminares ayudan a confirmar la presencia de drogas sin necesidad de esperar los resultados de laboratorio. Facilitan la detención de sospechosos y la recolección de evidencia legal válida. Además, orientan la investigación y permiten actuar con mayor precisión en el proceso judicial. Su uso eficiente mejora la respuesta ante el narcotráfico y otros delitos relacionados.</t>
  </si>
  <si>
    <t xml:space="preserve">    Subpartida: 29902</t>
  </si>
  <si>
    <t>Útiles y materiales médico, hospitalario y de investigación</t>
  </si>
  <si>
    <t>Se aumenta el artículo 14834 TORUNDAS EN PAJILLA ESTERILES PARA EXAME  se requieren para recolectar muestras biológicas como sangre, saliva o sudor de manera segura y sin contaminar la evidencia. Son esenciales para análisis de ADN y otras pruebas forenses. Su correcto uso garantiza la validez de la evidencia en procesos judiciales.</t>
  </si>
  <si>
    <t xml:space="preserve">    Subpartida: 29904</t>
  </si>
  <si>
    <t>Textiles y vestuarios</t>
  </si>
  <si>
    <t>Se aumenta el artículo 15409 CAMISETA TIPO T-SHIRT son requeridas para la policía del OIJ porque forman parte del uniforme oficial que identifica a los agentes como autoridad legal. Contribuyen a la presentación profesional y al respeto institucional durante operativos e investigaciones.</t>
  </si>
  <si>
    <t xml:space="preserve">    Subpartida: 29906</t>
  </si>
  <si>
    <t>Útiles y materiales de resguardo y seguridad</t>
  </si>
  <si>
    <t>Se aumenta el artículo 15792 MUNICION se requiere para garantizar que los agentes estén preparados para responder a situaciones de alto riesgo o enfrentamientos armados. Es fundamental para la defensa personal y la protección de la ciudadanía durante operativos.</t>
  </si>
  <si>
    <t>Se aumenta el artículo 24578 BOTAS TACTICAS son necesarias para la policía del OIJ porque brindan protección, comodidad y estabilidad durante operativos en distintos terrenos. Son parte del equipo táctico que permite a los agentes desplazarse con seguridad en condiciones difíciles o de riesgo.</t>
  </si>
  <si>
    <t>Se aumenta el artículo 21197 MASCARILLAS N95 son necesarias para la policía del OIJ porque protegen a los agentes de la inhalación de partículas peligrosas, como virus, polvo o sustancias químicas en escenas contaminadas. Son esenciales durante operativos en ambientes de riesgo biológico o sanitario. Su uso garantiza la seguridad y salud del personal durante sus funciones.</t>
  </si>
  <si>
    <t xml:space="preserve">    Subpartida: 20402</t>
  </si>
  <si>
    <t>Repuestos y accesorios</t>
  </si>
  <si>
    <t>Se aumenta Fondo Fideicomiso Inmobiliario establecido con el Banco de Costa Rica mediante referencia PJ-BCR 2015, con el fin de incluir recursos en el Fideicomiso Inmobiliario con el Banco de Costa Rica para proyecto constructivo de edificio para el Organismo de Investigación Judicial, el cual permitirá  garantizar una infraestructura adecuada, segura y funcional para el desempeño eficiente de sus labores.</t>
  </si>
  <si>
    <t>Partida: 0</t>
  </si>
  <si>
    <t>Remuneraciones</t>
  </si>
  <si>
    <t xml:space="preserve">    Subpartida: 00201</t>
  </si>
  <si>
    <t>Tiempo extraordinario</t>
  </si>
  <si>
    <t>Se aumenta la subpartida para cubrir los faltantes según la proyección de la 1 Quincena agosto del 2025.</t>
  </si>
  <si>
    <t xml:space="preserve">    Subpartida: 00504</t>
  </si>
  <si>
    <t>Contribución Patronal a otros fondos administrados por entes públicos</t>
  </si>
  <si>
    <t>Se incrementa el registro 00504 Contribución Patronal a otros fondos administrados por entes públicos, para atender el faltante reflejado en la proyección de seguimiento de Cargas Patronales.</t>
  </si>
  <si>
    <t xml:space="preserve">    Subpartida: 00101</t>
  </si>
  <si>
    <t xml:space="preserve">Sueldos para cargos fijos </t>
  </si>
  <si>
    <t xml:space="preserve">    Subpartida: 00301</t>
  </si>
  <si>
    <t>Retribución por años servidos</t>
  </si>
  <si>
    <t xml:space="preserve">    Subpartida: 00302</t>
  </si>
  <si>
    <t>Restricción al ejercicio liberal de la profesión</t>
  </si>
  <si>
    <t xml:space="preserve">    Subpartida: 00399</t>
  </si>
  <si>
    <t>Otros incentivos salariales</t>
  </si>
  <si>
    <t>Se aumenta el artículo 19569  OTROS RESPUESTOS  son esenciales para la policía del OIJ porque garantizan el buen funcionamiento y la disponibilidad constante de las unidades móviles. Estos vehículos son clave para realizar patrullajes, operativos e investigaciones en diferentes zonas. Mantenerlos en óptimas condiciones permite una respuesta rápida y eficiente ante cualquier situación.</t>
  </si>
  <si>
    <t xml:space="preserve">    Subpartida: 00105</t>
  </si>
  <si>
    <t>Suplencia</t>
  </si>
  <si>
    <t xml:space="preserve">    Subpartida: 00401</t>
  </si>
  <si>
    <t>Contribución Patronal al Seguro de Salud de la Caja Costarricense de Seguro Social</t>
  </si>
  <si>
    <t xml:space="preserve">    Subpartida: 00405</t>
  </si>
  <si>
    <t>Contribución Patronal al Banco Popular y de Desarrollo  Comunal</t>
  </si>
  <si>
    <t xml:space="preserve">    Subpartida: 00502</t>
  </si>
  <si>
    <t xml:space="preserve">Aporte Patronal al Régimen Obligatorio de Pensiones  Complementarias </t>
  </si>
  <si>
    <t xml:space="preserve">    Subpartida: 00503</t>
  </si>
  <si>
    <t xml:space="preserve">Aporte Patronal al Fondo de Capitalización Laboral </t>
  </si>
  <si>
    <t>Partida: 6</t>
  </si>
  <si>
    <t>Transferencias Corrientes</t>
  </si>
  <si>
    <t xml:space="preserve">    Subpartida: 60103</t>
  </si>
  <si>
    <t>Transferencias corrientes a Instituciones Descentralizadas no  Empresariales</t>
  </si>
  <si>
    <t xml:space="preserve">    Subpartida: 60404</t>
  </si>
  <si>
    <t>Transferencias corrientes a otras entidades privadas sin fines de lucro</t>
  </si>
  <si>
    <t>Se requiere recursos para permiso con goce de salario para atender necesidad externada por la Administración del Organismo,  específicamente  para asistencia a actividades en el exterior y para continuidad de un proyecto.</t>
  </si>
  <si>
    <t xml:space="preserve">    Fuente: 280</t>
  </si>
  <si>
    <t xml:space="preserve">    Subpartida: 60601</t>
  </si>
  <si>
    <t>Indemnizaciones</t>
  </si>
  <si>
    <t>Se requiere recursos para cancelar intereses por setencia a favor de los Médicos. De acuerdo con el informe de Gestión Humana  PJ-DGH-0541-2025.</t>
  </si>
  <si>
    <t>Ajuste correo Don Marco 17-09-2025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</si>
</sst>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10409]#,##0.00;\-#,##0.00"/>
    <numFmt numFmtId="165" formatCode="#,##0.00_ ;\-#,##0.00\ "/>
  </numFmts>
  <fonts count="14" x14ac:knownFonts="1">
    <font>
      <sz val="11"/>
      <color rgb="FF000000"/>
      <name val="Calibri"/>
      <family val="2"/>
      <scheme val="minor"/>
    </font>
    <font>
      <sz val="11"/>
      <name val="Calibri"/>
      <family val="2"/>
    </font>
    <font>
      <sz val="8"/>
      <color rgb="FF000000"/>
      <name val="Tahoma"/>
      <family val="2"/>
    </font>
    <font>
      <b/>
      <sz val="8"/>
      <color rgb="FF000000"/>
      <name val="Tahoma"/>
      <family val="2"/>
    </font>
    <font>
      <b/>
      <sz val="8"/>
      <color rgb="FF000000"/>
      <name val="Arial"/>
      <family val="2"/>
    </font>
    <font>
      <b/>
      <sz val="10"/>
      <name val="Arial"/>
      <family val="2"/>
    </font>
    <font>
      <b/>
      <sz val="10"/>
      <color rgb="FF000000"/>
      <name val="Arial"/>
      <family val="2"/>
    </font>
    <font>
      <b/>
      <sz val="10"/>
      <color rgb="FF000000"/>
      <name val="Tahoma"/>
      <family val="2"/>
    </font>
    <font>
      <sz val="11"/>
      <color rgb="FF000000"/>
      <name val="Calibri"/>
      <family val="2"/>
      <scheme val="minor"/>
    </font>
    <font>
      <b/>
      <sz val="8"/>
      <color rgb="FF000000"/>
      <name val="Tahoma"/>
      <family val="2"/>
    </font>
    <font>
      <b/>
      <sz val="11"/>
      <name val="Calibri"/>
      <family val="2"/>
    </font>
    <font>
      <b/>
      <sz val="8"/>
      <name val="Arial"/>
      <family val="2"/>
    </font>
    <font>
      <sz val="11"/>
      <name val="Aptos Narrow"/>
      <family val="2"/>
    </font>
    <font>
      <sz val="12"/>
      <color rgb="FF000000"/>
      <name val="Aptos"/>
      <family val="2"/>
    </font>
  </fonts>
  <fills count="13">
    <fill>
      <patternFill patternType="none"/>
    </fill>
    <fill>
      <patternFill patternType="gray125"/>
    </fill>
    <fill>
      <patternFill patternType="solid">
        <fgColor rgb="FF708090"/>
        <bgColor rgb="FF708090"/>
      </patternFill>
    </fill>
    <fill>
      <patternFill patternType="solid">
        <fgColor rgb="FFA9A9A9"/>
        <bgColor rgb="FFA9A9A9"/>
      </patternFill>
    </fill>
    <fill>
      <patternFill patternType="solid">
        <fgColor rgb="FFDCDCDC"/>
        <bgColor rgb="FFDCDCDC"/>
      </patternFill>
    </fill>
    <fill>
      <patternFill patternType="solid">
        <fgColor rgb="FFB0C4DE"/>
        <bgColor rgb="FFB0C4DE"/>
      </patternFill>
    </fill>
    <fill>
      <patternFill patternType="solid">
        <fgColor rgb="FFE0FFFF"/>
        <bgColor rgb="FFE0FFFF"/>
      </patternFill>
    </fill>
    <fill>
      <patternFill patternType="solid">
        <fgColor rgb="FFFFFF00"/>
        <bgColor indexed="64"/>
      </patternFill>
    </fill>
    <fill>
      <patternFill patternType="solid">
        <fgColor theme="0"/>
        <bgColor indexed="64"/>
      </patternFill>
    </fill>
    <fill>
      <patternFill patternType="solid">
        <fgColor theme="0"/>
        <bgColor rgb="FFA9A9A9"/>
      </patternFill>
    </fill>
    <fill>
      <patternFill patternType="solid">
        <fgColor theme="4" tint="0.59999389629810485"/>
        <bgColor indexed="64"/>
      </patternFill>
    </fill>
    <fill>
      <patternFill patternType="solid">
        <fgColor theme="4" tint="0.59999389629810485"/>
        <bgColor rgb="FFB0C4DE"/>
      </patternFill>
    </fill>
    <fill>
      <patternFill patternType="solid">
        <fgColor theme="4" tint="0.59999389629810485"/>
        <bgColor rgb="FFA9A9A9"/>
      </patternFill>
    </fill>
  </fills>
  <borders count="4">
    <border>
      <left/>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s>
  <cellStyleXfs count="2">
    <xf numFmtId="0" fontId="0" fillId="0" borderId="0"/>
    <xf numFmtId="43" fontId="8" fillId="0" borderId="0" applyFont="0" applyFill="0" applyBorder="0" applyAlignment="0" applyProtection="0"/>
  </cellStyleXfs>
  <cellXfs count="78">
    <xf numFmtId="0" fontId="1" fillId="0" borderId="0" xfId="0" applyFont="1"/>
    <xf numFmtId="0" fontId="2" fillId="0" borderId="0" xfId="0" applyFont="1" applyAlignment="1">
      <alignment vertical="top" wrapText="1" readingOrder="1"/>
    </xf>
    <xf numFmtId="0" fontId="1" fillId="0" borderId="1" xfId="0" applyFont="1" applyBorder="1" applyAlignment="1">
      <alignment vertical="top" wrapText="1"/>
    </xf>
    <xf numFmtId="0" fontId="4" fillId="2" borderId="0" xfId="0" applyFont="1" applyFill="1" applyAlignment="1">
      <alignment horizontal="center" vertical="top" wrapText="1" readingOrder="1"/>
    </xf>
    <xf numFmtId="0" fontId="4" fillId="2" borderId="0" xfId="0" applyFont="1" applyFill="1" applyAlignment="1">
      <alignment horizontal="right" vertical="top" wrapText="1" readingOrder="1"/>
    </xf>
    <xf numFmtId="0" fontId="4" fillId="3" borderId="0" xfId="0" applyFont="1" applyFill="1" applyAlignment="1">
      <alignment vertical="top" wrapText="1" readingOrder="1"/>
    </xf>
    <xf numFmtId="0" fontId="4" fillId="3" borderId="0" xfId="0" applyFont="1" applyFill="1" applyAlignment="1">
      <alignment horizontal="center" vertical="top" wrapText="1" readingOrder="1"/>
    </xf>
    <xf numFmtId="0" fontId="4" fillId="4" borderId="0" xfId="0" applyFont="1" applyFill="1" applyAlignment="1">
      <alignment horizontal="center" vertical="top" wrapText="1" readingOrder="1"/>
    </xf>
    <xf numFmtId="0" fontId="4" fillId="5" borderId="0" xfId="0" applyFont="1" applyFill="1" applyAlignment="1">
      <alignment horizontal="center" vertical="top" wrapText="1" readingOrder="1"/>
    </xf>
    <xf numFmtId="0" fontId="4" fillId="6" borderId="0" xfId="0" applyFont="1" applyFill="1" applyAlignment="1">
      <alignment horizontal="center"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1" fillId="7" borderId="0" xfId="0" applyFont="1" applyFill="1"/>
    <xf numFmtId="43" fontId="4" fillId="4" borderId="0" xfId="1" applyFont="1" applyFill="1" applyBorder="1" applyAlignment="1">
      <alignment vertical="top" wrapText="1" readingOrder="1"/>
    </xf>
    <xf numFmtId="43" fontId="4" fillId="5" borderId="0" xfId="1" applyFont="1" applyFill="1" applyBorder="1" applyAlignment="1">
      <alignment vertical="top" wrapText="1" readingOrder="1"/>
    </xf>
    <xf numFmtId="43" fontId="4" fillId="6" borderId="0" xfId="1" applyFont="1" applyFill="1" applyBorder="1" applyAlignment="1">
      <alignment vertical="top" wrapText="1" readingOrder="1"/>
    </xf>
    <xf numFmtId="43" fontId="4" fillId="0" borderId="0" xfId="1" applyFont="1" applyFill="1" applyBorder="1" applyAlignment="1">
      <alignment vertical="top" wrapText="1" readingOrder="1"/>
    </xf>
    <xf numFmtId="43" fontId="1" fillId="0" borderId="0" xfId="0" applyNumberFormat="1" applyFont="1"/>
    <xf numFmtId="165" fontId="4" fillId="0" borderId="0" xfId="0" applyNumberFormat="1" applyFont="1" applyAlignment="1">
      <alignment vertical="top" wrapText="1" readingOrder="1"/>
    </xf>
    <xf numFmtId="0" fontId="4" fillId="5" borderId="0" xfId="0" applyFont="1" applyFill="1" applyAlignment="1">
      <alignment vertical="top" wrapText="1" readingOrder="1"/>
    </xf>
    <xf numFmtId="0" fontId="1" fillId="8" borderId="0" xfId="0" applyFont="1" applyFill="1"/>
    <xf numFmtId="164" fontId="4" fillId="9" borderId="0" xfId="0" applyNumberFormat="1" applyFont="1" applyFill="1" applyAlignment="1">
      <alignment vertical="top" wrapText="1" readingOrder="1"/>
    </xf>
    <xf numFmtId="43" fontId="4" fillId="9" borderId="0" xfId="1" applyFont="1" applyFill="1" applyAlignment="1">
      <alignment vertical="top" wrapText="1" readingOrder="1"/>
    </xf>
    <xf numFmtId="0" fontId="4" fillId="8" borderId="0" xfId="0" applyFont="1" applyFill="1" applyAlignment="1">
      <alignment horizontal="justify" vertical="top" wrapText="1" readingOrder="1"/>
    </xf>
    <xf numFmtId="0" fontId="3" fillId="0" borderId="0" xfId="0" applyFont="1" applyAlignment="1">
      <alignment vertical="top" wrapText="1" readingOrder="1"/>
    </xf>
    <xf numFmtId="164" fontId="4" fillId="3" borderId="0" xfId="0" applyNumberFormat="1" applyFont="1" applyFill="1" applyAlignment="1">
      <alignment vertical="top" wrapText="1" readingOrder="1"/>
    </xf>
    <xf numFmtId="0" fontId="4" fillId="4" borderId="0" xfId="0" applyFont="1" applyFill="1" applyAlignment="1">
      <alignment vertical="top" wrapText="1" readingOrder="1"/>
    </xf>
    <xf numFmtId="0" fontId="4" fillId="6" borderId="0" xfId="0" applyFont="1" applyFill="1" applyAlignment="1">
      <alignment vertical="top" wrapText="1" readingOrder="1"/>
    </xf>
    <xf numFmtId="0" fontId="4" fillId="0" borderId="0" xfId="0" applyFont="1" applyAlignment="1">
      <alignment horizontal="justify" vertical="top" wrapText="1" readingOrder="1"/>
    </xf>
    <xf numFmtId="164" fontId="6" fillId="0" borderId="2" xfId="0" applyNumberFormat="1" applyFont="1" applyBorder="1" applyAlignment="1">
      <alignment vertical="top" wrapText="1" readingOrder="1"/>
    </xf>
    <xf numFmtId="0" fontId="4" fillId="9" borderId="0" xfId="0" applyFont="1" applyFill="1" applyAlignment="1">
      <alignment vertical="top" wrapText="1" readingOrder="1"/>
    </xf>
    <xf numFmtId="0" fontId="4" fillId="9" borderId="0" xfId="0" applyFont="1" applyFill="1" applyAlignment="1">
      <alignment horizontal="center" vertical="top" wrapText="1" readingOrder="1"/>
    </xf>
    <xf numFmtId="43" fontId="4" fillId="5" borderId="0" xfId="1" applyFont="1" applyFill="1" applyBorder="1" applyAlignment="1">
      <alignment horizontal="right" vertical="top" wrapText="1" readingOrder="1"/>
    </xf>
    <xf numFmtId="0" fontId="4" fillId="8" borderId="0" xfId="0" applyFont="1" applyFill="1" applyAlignment="1">
      <alignment vertical="top" wrapText="1" readingOrder="1"/>
    </xf>
    <xf numFmtId="0" fontId="10" fillId="0" borderId="0" xfId="0" applyFont="1" applyAlignment="1">
      <alignment vertical="top" wrapText="1"/>
    </xf>
    <xf numFmtId="14" fontId="3" fillId="0" borderId="0" xfId="0" applyNumberFormat="1" applyFont="1" applyAlignment="1">
      <alignment vertical="top" wrapText="1" readingOrder="1"/>
    </xf>
    <xf numFmtId="14" fontId="1" fillId="0" borderId="0" xfId="0" applyNumberFormat="1" applyFont="1"/>
    <xf numFmtId="0" fontId="3" fillId="7" borderId="0" xfId="0" applyFont="1" applyFill="1" applyAlignment="1">
      <alignment vertical="top" wrapText="1" readingOrder="1"/>
    </xf>
    <xf numFmtId="164" fontId="5" fillId="0" borderId="2" xfId="0" applyNumberFormat="1" applyFont="1" applyBorder="1"/>
    <xf numFmtId="0" fontId="5" fillId="0" borderId="2" xfId="0" applyFont="1" applyBorder="1"/>
    <xf numFmtId="0" fontId="4" fillId="2" borderId="0" xfId="0" applyFont="1" applyFill="1" applyAlignment="1">
      <alignment vertical="top" wrapText="1" readingOrder="1"/>
    </xf>
    <xf numFmtId="0" fontId="9" fillId="0" borderId="0" xfId="0" applyFont="1" applyAlignment="1">
      <alignment vertical="top" wrapText="1" readingOrder="1"/>
    </xf>
    <xf numFmtId="0" fontId="6" fillId="0" borderId="2" xfId="0" applyFont="1" applyBorder="1" applyAlignment="1">
      <alignment vertical="top" wrapText="1" readingOrder="1"/>
    </xf>
    <xf numFmtId="43" fontId="4" fillId="9" borderId="0" xfId="1" applyFont="1" applyFill="1" applyAlignment="1">
      <alignment horizontal="right" vertical="top" wrapText="1" readingOrder="1"/>
    </xf>
    <xf numFmtId="43" fontId="11" fillId="9" borderId="0" xfId="1" applyFont="1" applyFill="1" applyAlignment="1">
      <alignment horizontal="right" vertical="top" wrapText="1" readingOrder="1"/>
    </xf>
    <xf numFmtId="43" fontId="11" fillId="0" borderId="0" xfId="1" applyFont="1" applyFill="1" applyBorder="1" applyAlignment="1">
      <alignment vertical="top" wrapText="1" readingOrder="1"/>
    </xf>
    <xf numFmtId="0" fontId="11" fillId="5" borderId="0" xfId="0" applyFont="1" applyFill="1" applyAlignment="1">
      <alignment vertical="top" wrapText="1" readingOrder="1"/>
    </xf>
    <xf numFmtId="0" fontId="11" fillId="5" borderId="0" xfId="0" applyFont="1" applyFill="1" applyAlignment="1">
      <alignment horizontal="center" vertical="top" wrapText="1" readingOrder="1"/>
    </xf>
    <xf numFmtId="0" fontId="11" fillId="8" borderId="0" xfId="0" applyFont="1" applyFill="1" applyAlignment="1">
      <alignment vertical="top" wrapText="1" readingOrder="1"/>
    </xf>
    <xf numFmtId="43" fontId="11" fillId="5" borderId="0" xfId="1" applyFont="1" applyFill="1" applyBorder="1" applyAlignment="1">
      <alignment horizontal="right" vertical="top" wrapText="1" readingOrder="1"/>
    </xf>
    <xf numFmtId="0" fontId="11" fillId="6" borderId="0" xfId="0" applyFont="1" applyFill="1" applyAlignment="1">
      <alignment vertical="top" wrapText="1" readingOrder="1"/>
    </xf>
    <xf numFmtId="0" fontId="11" fillId="6" borderId="0" xfId="0" applyFont="1" applyFill="1" applyAlignment="1">
      <alignment horizontal="center" vertical="top" wrapText="1" readingOrder="1"/>
    </xf>
    <xf numFmtId="43" fontId="11" fillId="6" borderId="0" xfId="1" applyFont="1" applyFill="1" applyBorder="1" applyAlignment="1">
      <alignment vertical="top" wrapText="1" readingOrder="1"/>
    </xf>
    <xf numFmtId="0" fontId="11" fillId="0" borderId="0" xfId="0" applyFont="1" applyAlignment="1">
      <alignment vertical="top" wrapText="1" readingOrder="1"/>
    </xf>
    <xf numFmtId="0" fontId="11" fillId="9" borderId="0" xfId="0" applyFont="1" applyFill="1" applyAlignment="1">
      <alignment horizontal="center" vertical="top" wrapText="1" readingOrder="1"/>
    </xf>
    <xf numFmtId="0" fontId="11" fillId="9" borderId="0" xfId="0" applyFont="1" applyFill="1" applyAlignment="1">
      <alignment vertical="top" wrapText="1" readingOrder="1"/>
    </xf>
    <xf numFmtId="164" fontId="11" fillId="9" borderId="0" xfId="0" applyNumberFormat="1" applyFont="1" applyFill="1" applyAlignment="1">
      <alignment vertical="top" wrapText="1" readingOrder="1"/>
    </xf>
    <xf numFmtId="43" fontId="11" fillId="5" borderId="0" xfId="1" applyFont="1" applyFill="1" applyBorder="1" applyAlignment="1">
      <alignment vertical="top" wrapText="1" readingOrder="1"/>
    </xf>
    <xf numFmtId="0" fontId="11" fillId="0" borderId="0" xfId="0" applyFont="1" applyAlignment="1">
      <alignment horizontal="center" vertical="top" wrapText="1" readingOrder="1"/>
    </xf>
    <xf numFmtId="43" fontId="11" fillId="9" borderId="0" xfId="1" applyFont="1" applyFill="1" applyAlignment="1">
      <alignment vertical="top" wrapText="1" readingOrder="1"/>
    </xf>
    <xf numFmtId="0" fontId="11" fillId="8" borderId="0" xfId="0" applyFont="1" applyFill="1" applyAlignment="1">
      <alignment horizontal="justify" vertical="top" wrapText="1" readingOrder="1"/>
    </xf>
    <xf numFmtId="0" fontId="11" fillId="8" borderId="0" xfId="0" applyFont="1" applyFill="1" applyAlignment="1">
      <alignment horizontal="center" vertical="top" wrapText="1" readingOrder="1"/>
    </xf>
    <xf numFmtId="43" fontId="1" fillId="0" borderId="0" xfId="1" applyFont="1"/>
    <xf numFmtId="43" fontId="1" fillId="8" borderId="0" xfId="1" applyFont="1" applyFill="1"/>
    <xf numFmtId="0" fontId="1" fillId="10" borderId="0" xfId="0" applyFont="1" applyFill="1"/>
    <xf numFmtId="43" fontId="1" fillId="10" borderId="0" xfId="0" applyNumberFormat="1" applyFont="1" applyFill="1"/>
    <xf numFmtId="0" fontId="12" fillId="10" borderId="0" xfId="0" applyFont="1" applyFill="1"/>
    <xf numFmtId="43" fontId="12" fillId="10" borderId="0" xfId="0" applyNumberFormat="1" applyFont="1" applyFill="1"/>
    <xf numFmtId="0" fontId="10" fillId="10" borderId="0" xfId="0" applyFont="1" applyFill="1"/>
    <xf numFmtId="43" fontId="4" fillId="11" borderId="0" xfId="1" applyFont="1" applyFill="1" applyBorder="1" applyAlignment="1">
      <alignment vertical="top" wrapText="1" readingOrder="1"/>
    </xf>
    <xf numFmtId="165" fontId="1" fillId="0" borderId="0" xfId="0" applyNumberFormat="1" applyFont="1"/>
    <xf numFmtId="43" fontId="11" fillId="10" borderId="0" xfId="1" applyFont="1" applyFill="1" applyBorder="1" applyAlignment="1">
      <alignment vertical="top" wrapText="1" readingOrder="1"/>
    </xf>
    <xf numFmtId="164" fontId="4" fillId="12" borderId="0" xfId="0" applyNumberFormat="1" applyFont="1" applyFill="1" applyAlignment="1">
      <alignment vertical="top" wrapText="1" readingOrder="1"/>
    </xf>
    <xf numFmtId="0" fontId="13" fillId="0" borderId="3" xfId="0" applyFont="1" applyBorder="1" applyAlignment="1">
      <alignment horizontal="right" vertical="center" wrapText="1"/>
    </xf>
    <xf numFmtId="4" fontId="13" fillId="0" borderId="3" xfId="0" applyNumberFormat="1" applyFont="1" applyBorder="1" applyAlignment="1">
      <alignment horizontal="right" vertical="center" wrapText="1"/>
    </xf>
    <xf numFmtId="43" fontId="13" fillId="0" borderId="3" xfId="1" applyFont="1" applyBorder="1" applyAlignment="1">
      <alignment horizontal="right" vertical="center" wrapText="1"/>
    </xf>
    <xf numFmtId="0" fontId="7" fillId="0" borderId="0" xfId="0" applyFont="1" applyAlignment="1">
      <alignment horizontal="center" vertical="top" wrapText="1" readingOrder="1"/>
    </xf>
    <xf numFmtId="0" fontId="3" fillId="0" borderId="0" xfId="0" applyFont="1" applyAlignment="1">
      <alignment horizontal="center" vertical="top" wrapText="1" readingOrder="1"/>
    </xf>
  </cellXfs>
  <cellStyles count="2">
    <cellStyle name="Millares"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708090"/>
      <rgbColor rgb="00A9A9A9"/>
      <rgbColor rgb="00DCDCDC"/>
      <rgbColor rgb="00B0C4DE"/>
      <rgbColor rgb="00E0FF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2</xdr:col>
      <xdr:colOff>533400</xdr:colOff>
      <xdr:row>12</xdr:row>
      <xdr:rowOff>177800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42"/>
  <sheetViews>
    <sheetView showGridLines="0" tabSelected="1" topLeftCell="A124" zoomScaleNormal="100" workbookViewId="0">
      <selection activeCell="H136" sqref="H136"/>
    </sheetView>
  </sheetViews>
  <sheetFormatPr baseColWidth="10" defaultRowHeight="15" x14ac:dyDescent="0.25"/>
  <cols>
    <col min="1" max="1" width="1.42578125" customWidth="1"/>
    <col min="2" max="2" width="7.140625" bestFit="1" customWidth="1"/>
    <col min="3" max="3" width="31.140625" bestFit="1" customWidth="1"/>
    <col min="4" max="4" width="4.42578125" bestFit="1" customWidth="1"/>
    <col min="5" max="5" width="14.85546875" customWidth="1"/>
    <col min="6" max="6" width="3.28515625" bestFit="1" customWidth="1"/>
    <col min="7" max="7" width="31.7109375" bestFit="1" customWidth="1"/>
    <col min="8" max="8" width="35.5703125" bestFit="1" customWidth="1"/>
    <col min="9" max="9" width="15" bestFit="1" customWidth="1"/>
    <col min="10" max="10" width="19.5703125" bestFit="1" customWidth="1"/>
    <col min="11" max="11" width="0" hidden="1" customWidth="1"/>
    <col min="12" max="12" width="18.85546875" style="64" bestFit="1" customWidth="1"/>
    <col min="13" max="13" width="16.140625" style="64" bestFit="1" customWidth="1"/>
    <col min="14" max="14" width="11.140625" bestFit="1" customWidth="1"/>
    <col min="16" max="16" width="16.85546875" style="62" bestFit="1" customWidth="1"/>
  </cols>
  <sheetData>
    <row r="1" spans="2:8" ht="13.9" customHeight="1" x14ac:dyDescent="0.25">
      <c r="B1" s="1" t="s">
        <v>0</v>
      </c>
    </row>
    <row r="2" spans="2:8" ht="0.6" customHeight="1" x14ac:dyDescent="0.25"/>
    <row r="3" spans="2:8" ht="13.9" customHeight="1" x14ac:dyDescent="0.25"/>
    <row r="4" spans="2:8" ht="0.6" customHeight="1" x14ac:dyDescent="0.25"/>
    <row r="5" spans="2:8" ht="13.9" customHeight="1" x14ac:dyDescent="0.25"/>
    <row r="6" spans="2:8" ht="0.6" customHeight="1" x14ac:dyDescent="0.25"/>
    <row r="7" spans="2:8" ht="13.9" customHeight="1" x14ac:dyDescent="0.25">
      <c r="H7" s="1" t="s">
        <v>1</v>
      </c>
    </row>
    <row r="8" spans="2:8" ht="0.6" customHeight="1" x14ac:dyDescent="0.25"/>
    <row r="9" spans="2:8" ht="13.9" customHeight="1" x14ac:dyDescent="0.25"/>
    <row r="10" spans="2:8" ht="0.6" customHeight="1" x14ac:dyDescent="0.25"/>
    <row r="11" spans="2:8" ht="13.9" customHeight="1" x14ac:dyDescent="0.25"/>
    <row r="12" spans="2:8" ht="0.6" customHeight="1" x14ac:dyDescent="0.25"/>
    <row r="13" spans="2:8" ht="14.1" customHeight="1" x14ac:dyDescent="0.25">
      <c r="E13" s="76" t="s">
        <v>31</v>
      </c>
      <c r="F13" s="76"/>
      <c r="G13" s="76"/>
      <c r="H13" s="76"/>
    </row>
    <row r="14" spans="2:8" ht="7.15" customHeight="1" x14ac:dyDescent="0.25"/>
    <row r="15" spans="2:8" ht="7.15" customHeight="1" x14ac:dyDescent="0.25"/>
    <row r="16" spans="2:8" ht="14.1" customHeight="1" x14ac:dyDescent="0.25">
      <c r="C16" s="24" t="s">
        <v>2</v>
      </c>
      <c r="G16" s="24">
        <v>2025</v>
      </c>
    </row>
    <row r="17" spans="3:13" ht="0" hidden="1" customHeight="1" x14ac:dyDescent="0.25"/>
    <row r="18" spans="3:13" ht="24" customHeight="1" x14ac:dyDescent="0.25">
      <c r="C18" s="24" t="s">
        <v>3</v>
      </c>
      <c r="G18" s="24" t="s">
        <v>30</v>
      </c>
    </row>
    <row r="19" spans="3:13" ht="14.1" customHeight="1" x14ac:dyDescent="0.25">
      <c r="C19" s="24" t="s">
        <v>4</v>
      </c>
      <c r="G19" s="24" t="s">
        <v>25</v>
      </c>
    </row>
    <row r="20" spans="3:13" ht="0" hidden="1" customHeight="1" x14ac:dyDescent="0.25"/>
    <row r="21" spans="3:13" ht="14.1" customHeight="1" x14ac:dyDescent="0.25">
      <c r="C21" s="24" t="s">
        <v>5</v>
      </c>
      <c r="G21" s="35">
        <v>45889</v>
      </c>
      <c r="H21" s="36"/>
    </row>
    <row r="22" spans="3:13" ht="14.1" customHeight="1" x14ac:dyDescent="0.25">
      <c r="C22" s="24" t="s">
        <v>6</v>
      </c>
      <c r="G22" s="24"/>
    </row>
    <row r="23" spans="3:13" ht="0" hidden="1" customHeight="1" x14ac:dyDescent="0.25"/>
    <row r="24" spans="3:13" ht="14.1" customHeight="1" x14ac:dyDescent="0.25">
      <c r="C24" s="24" t="s">
        <v>7</v>
      </c>
      <c r="G24" s="24" t="s">
        <v>8</v>
      </c>
    </row>
    <row r="25" spans="3:13" ht="38.1" customHeight="1" x14ac:dyDescent="0.25">
      <c r="C25" s="24" t="s">
        <v>9</v>
      </c>
      <c r="E25" s="77" t="s">
        <v>32</v>
      </c>
      <c r="F25" s="77"/>
      <c r="G25" s="77"/>
      <c r="H25" s="77"/>
    </row>
    <row r="27" spans="3:13" ht="7.15" customHeight="1" x14ac:dyDescent="0.25"/>
    <row r="28" spans="3:13" ht="7.15" customHeight="1" x14ac:dyDescent="0.25">
      <c r="C28" s="2"/>
      <c r="D28" s="2"/>
      <c r="E28" s="2"/>
      <c r="F28" s="2"/>
      <c r="G28" s="2"/>
      <c r="H28" s="2"/>
      <c r="I28" s="2"/>
    </row>
    <row r="29" spans="3:13" ht="14.1" customHeight="1" x14ac:dyDescent="0.25">
      <c r="C29" s="41" t="s">
        <v>28</v>
      </c>
    </row>
    <row r="30" spans="3:13" ht="0" hidden="1" customHeight="1" x14ac:dyDescent="0.25"/>
    <row r="31" spans="3:13" ht="31.5" customHeight="1" x14ac:dyDescent="0.25">
      <c r="C31" s="40" t="s">
        <v>10</v>
      </c>
      <c r="D31" s="3" t="s">
        <v>11</v>
      </c>
      <c r="E31" s="3" t="s">
        <v>12</v>
      </c>
      <c r="F31" s="3" t="s">
        <v>13</v>
      </c>
      <c r="G31" s="40" t="s">
        <v>14</v>
      </c>
      <c r="H31" s="40" t="s">
        <v>15</v>
      </c>
      <c r="I31" s="40" t="s">
        <v>16</v>
      </c>
      <c r="J31" s="4" t="s">
        <v>17</v>
      </c>
      <c r="L31" s="68" t="s">
        <v>95</v>
      </c>
      <c r="M31" s="68"/>
    </row>
    <row r="32" spans="3:13" ht="22.35" customHeight="1" x14ac:dyDescent="0.25">
      <c r="C32" s="5"/>
      <c r="D32" s="6" t="s">
        <v>18</v>
      </c>
      <c r="E32" s="6" t="s">
        <v>18</v>
      </c>
      <c r="F32" s="6" t="s">
        <v>18</v>
      </c>
      <c r="G32" s="5" t="s">
        <v>18</v>
      </c>
      <c r="H32" s="5" t="s">
        <v>18</v>
      </c>
      <c r="I32" s="25">
        <f>J33</f>
        <v>5761848716.75</v>
      </c>
      <c r="J32" s="5" t="s">
        <v>18</v>
      </c>
    </row>
    <row r="33" spans="3:14" x14ac:dyDescent="0.25">
      <c r="C33" s="26"/>
      <c r="D33" s="7" t="s">
        <v>18</v>
      </c>
      <c r="E33" s="7" t="s">
        <v>18</v>
      </c>
      <c r="F33" s="7" t="s">
        <v>18</v>
      </c>
      <c r="G33" s="26"/>
      <c r="H33" s="26" t="s">
        <v>18</v>
      </c>
      <c r="I33" s="26" t="s">
        <v>18</v>
      </c>
      <c r="J33" s="13">
        <f>J34</f>
        <v>5761848716.75</v>
      </c>
    </row>
    <row r="34" spans="3:14" ht="14.45" customHeight="1" x14ac:dyDescent="0.25">
      <c r="C34" s="19" t="s">
        <v>29</v>
      </c>
      <c r="D34" s="8"/>
      <c r="E34" s="8"/>
      <c r="F34" s="8"/>
      <c r="G34" s="19"/>
      <c r="H34" s="19" t="s">
        <v>18</v>
      </c>
      <c r="I34" s="19" t="s">
        <v>18</v>
      </c>
      <c r="J34" s="14">
        <f>+J36+J39</f>
        <v>5761848716.75</v>
      </c>
      <c r="L34" s="65"/>
    </row>
    <row r="35" spans="3:14" x14ac:dyDescent="0.25">
      <c r="C35" s="27" t="s">
        <v>19</v>
      </c>
      <c r="D35" s="9" t="s">
        <v>18</v>
      </c>
      <c r="E35" s="9" t="s">
        <v>18</v>
      </c>
      <c r="F35" s="9" t="s">
        <v>18</v>
      </c>
      <c r="G35" s="27" t="s">
        <v>18</v>
      </c>
      <c r="H35" s="27" t="s">
        <v>18</v>
      </c>
      <c r="I35" s="27" t="s">
        <v>18</v>
      </c>
      <c r="J35" s="15" t="s">
        <v>18</v>
      </c>
    </row>
    <row r="36" spans="3:14" ht="124.5" customHeight="1" x14ac:dyDescent="0.25">
      <c r="C36" s="10"/>
      <c r="D36" s="11" t="s">
        <v>18</v>
      </c>
      <c r="E36" s="11" t="s">
        <v>18</v>
      </c>
      <c r="F36" s="11" t="s">
        <v>18</v>
      </c>
      <c r="G36" s="10" t="s">
        <v>33</v>
      </c>
      <c r="H36" s="28" t="s">
        <v>34</v>
      </c>
      <c r="I36" s="10" t="s">
        <v>18</v>
      </c>
      <c r="J36" s="45">
        <v>5378397727.75</v>
      </c>
      <c r="L36" s="71">
        <v>-809700</v>
      </c>
      <c r="M36" s="71">
        <f>+J36+L36</f>
        <v>5377588027.75</v>
      </c>
    </row>
    <row r="37" spans="3:14" x14ac:dyDescent="0.25">
      <c r="C37" s="10"/>
      <c r="D37" s="11"/>
      <c r="E37" s="11"/>
      <c r="F37" s="11"/>
      <c r="G37" s="10"/>
      <c r="H37" s="28"/>
      <c r="I37" s="10"/>
      <c r="J37" s="16"/>
    </row>
    <row r="38" spans="3:14" x14ac:dyDescent="0.25">
      <c r="C38" s="27" t="s">
        <v>91</v>
      </c>
      <c r="D38" s="9" t="s">
        <v>18</v>
      </c>
      <c r="E38" s="9" t="s">
        <v>18</v>
      </c>
      <c r="F38" s="9" t="s">
        <v>18</v>
      </c>
      <c r="G38" s="27" t="s">
        <v>18</v>
      </c>
      <c r="H38" s="27" t="s">
        <v>18</v>
      </c>
      <c r="I38" s="27" t="s">
        <v>18</v>
      </c>
      <c r="J38" s="15" t="s">
        <v>18</v>
      </c>
      <c r="M38" s="71"/>
    </row>
    <row r="39" spans="3:14" ht="128.25" customHeight="1" x14ac:dyDescent="0.25">
      <c r="C39" s="10"/>
      <c r="D39" s="11" t="s">
        <v>18</v>
      </c>
      <c r="E39" s="11" t="s">
        <v>18</v>
      </c>
      <c r="F39" s="11" t="s">
        <v>18</v>
      </c>
      <c r="G39" s="10" t="s">
        <v>33</v>
      </c>
      <c r="H39" s="28" t="s">
        <v>34</v>
      </c>
      <c r="I39" s="10" t="s">
        <v>18</v>
      </c>
      <c r="J39" s="45">
        <v>383450989</v>
      </c>
      <c r="M39" s="71">
        <f>+J39</f>
        <v>383450989</v>
      </c>
    </row>
    <row r="40" spans="3:14" x14ac:dyDescent="0.25">
      <c r="C40" s="10"/>
      <c r="D40" s="11"/>
      <c r="E40" s="11"/>
      <c r="F40" s="11"/>
      <c r="G40" s="10"/>
      <c r="H40" s="28"/>
      <c r="I40" s="10"/>
      <c r="J40" s="16"/>
      <c r="M40" s="71"/>
    </row>
    <row r="41" spans="3:14" ht="17.649999999999999" customHeight="1" x14ac:dyDescent="0.25">
      <c r="H41" s="39" t="s">
        <v>26</v>
      </c>
      <c r="I41" s="38">
        <f>+I32</f>
        <v>5761848716.75</v>
      </c>
      <c r="M41" s="71">
        <f>SUM(M36:M39)</f>
        <v>5761039016.75</v>
      </c>
    </row>
    <row r="42" spans="3:14" ht="19.899999999999999" customHeight="1" x14ac:dyDescent="0.25"/>
    <row r="43" spans="3:14" ht="14.1" customHeight="1" x14ac:dyDescent="0.25">
      <c r="C43" s="37" t="s">
        <v>20</v>
      </c>
      <c r="D43" s="12"/>
      <c r="E43" s="12"/>
      <c r="F43" s="12"/>
      <c r="G43" s="12"/>
      <c r="H43" s="12"/>
      <c r="I43" s="12"/>
      <c r="J43" s="12"/>
    </row>
    <row r="44" spans="3:14" ht="0" hidden="1" customHeight="1" x14ac:dyDescent="0.25"/>
    <row r="45" spans="3:14" ht="31.5" customHeight="1" x14ac:dyDescent="0.25">
      <c r="C45" s="40" t="s">
        <v>10</v>
      </c>
      <c r="D45" s="3" t="s">
        <v>11</v>
      </c>
      <c r="E45" s="3" t="s">
        <v>12</v>
      </c>
      <c r="F45" s="3" t="s">
        <v>13</v>
      </c>
      <c r="G45" s="40" t="s">
        <v>14</v>
      </c>
      <c r="H45" s="40" t="s">
        <v>15</v>
      </c>
      <c r="I45" s="40" t="s">
        <v>16</v>
      </c>
      <c r="J45" s="4" t="s">
        <v>17</v>
      </c>
    </row>
    <row r="46" spans="3:14" ht="26.1" customHeight="1" x14ac:dyDescent="0.25">
      <c r="C46" s="5" t="s">
        <v>35</v>
      </c>
      <c r="D46" s="6" t="s">
        <v>18</v>
      </c>
      <c r="E46" s="6" t="s">
        <v>18</v>
      </c>
      <c r="F46" s="6" t="s">
        <v>18</v>
      </c>
      <c r="G46" s="5" t="s">
        <v>18</v>
      </c>
      <c r="H46" s="5" t="s">
        <v>18</v>
      </c>
      <c r="I46" s="25">
        <f>+J47+J92+J117+J130</f>
        <v>5761848716.75</v>
      </c>
      <c r="J46" s="5" t="s">
        <v>18</v>
      </c>
      <c r="L46" s="72"/>
      <c r="M46" s="72">
        <f>+J47+J92+J117+M130</f>
        <v>5761039016.75</v>
      </c>
      <c r="N46" s="70"/>
    </row>
    <row r="47" spans="3:14" x14ac:dyDescent="0.25">
      <c r="C47" s="26" t="s">
        <v>57</v>
      </c>
      <c r="D47" s="7" t="s">
        <v>18</v>
      </c>
      <c r="E47" s="7" t="s">
        <v>18</v>
      </c>
      <c r="F47" s="7" t="s">
        <v>18</v>
      </c>
      <c r="G47" s="26" t="s">
        <v>58</v>
      </c>
      <c r="H47" s="26" t="s">
        <v>18</v>
      </c>
      <c r="I47" s="26" t="s">
        <v>18</v>
      </c>
      <c r="J47" s="13">
        <f>+J48+J52+J56+J60+J64+J68+J72+J76+J80+J84+J88</f>
        <v>243441862</v>
      </c>
    </row>
    <row r="48" spans="3:14" x14ac:dyDescent="0.25">
      <c r="C48" s="46" t="s">
        <v>65</v>
      </c>
      <c r="D48" s="47">
        <v>1111</v>
      </c>
      <c r="E48" s="47">
        <v>703300000</v>
      </c>
      <c r="F48" s="47"/>
      <c r="G48" s="46" t="s">
        <v>66</v>
      </c>
      <c r="H48" s="19" t="s">
        <v>18</v>
      </c>
      <c r="I48" s="19" t="s">
        <v>18</v>
      </c>
      <c r="J48" s="32">
        <f>J50</f>
        <v>667000</v>
      </c>
    </row>
    <row r="49" spans="3:16" x14ac:dyDescent="0.25">
      <c r="C49" s="27" t="s">
        <v>19</v>
      </c>
      <c r="D49" s="9" t="s">
        <v>18</v>
      </c>
      <c r="E49" s="9" t="s">
        <v>18</v>
      </c>
      <c r="F49" s="9" t="s">
        <v>18</v>
      </c>
      <c r="G49" s="27" t="s">
        <v>18</v>
      </c>
      <c r="H49" s="27" t="s">
        <v>18</v>
      </c>
      <c r="I49" s="27" t="s">
        <v>18</v>
      </c>
      <c r="J49" s="15" t="s">
        <v>18</v>
      </c>
    </row>
    <row r="50" spans="3:16" s="20" customFormat="1" ht="67.5" customHeight="1" x14ac:dyDescent="0.25">
      <c r="C50" s="10" t="s">
        <v>58</v>
      </c>
      <c r="D50" s="31"/>
      <c r="E50" s="31"/>
      <c r="F50" s="31"/>
      <c r="G50" s="30"/>
      <c r="H50" s="48" t="s">
        <v>90</v>
      </c>
      <c r="I50" s="21"/>
      <c r="J50" s="44">
        <v>667000</v>
      </c>
      <c r="L50" s="64"/>
      <c r="M50" s="64"/>
      <c r="P50" s="63"/>
    </row>
    <row r="51" spans="3:16" s="20" customFormat="1" x14ac:dyDescent="0.25">
      <c r="C51" s="33"/>
      <c r="D51" s="31"/>
      <c r="E51" s="31"/>
      <c r="F51" s="31"/>
      <c r="G51" s="30"/>
      <c r="H51" s="23"/>
      <c r="I51" s="21"/>
      <c r="J51" s="43"/>
      <c r="L51" s="64"/>
      <c r="M51" s="64"/>
      <c r="P51" s="63"/>
    </row>
    <row r="52" spans="3:16" x14ac:dyDescent="0.25">
      <c r="C52" s="46" t="s">
        <v>74</v>
      </c>
      <c r="D52" s="47">
        <v>1111</v>
      </c>
      <c r="E52" s="47">
        <v>703300000</v>
      </c>
      <c r="F52" s="47"/>
      <c r="G52" s="46" t="s">
        <v>75</v>
      </c>
      <c r="H52" s="46" t="s">
        <v>18</v>
      </c>
      <c r="I52" s="46" t="s">
        <v>18</v>
      </c>
      <c r="J52" s="49">
        <f>J54</f>
        <v>12600000</v>
      </c>
    </row>
    <row r="53" spans="3:16" x14ac:dyDescent="0.25">
      <c r="C53" s="50" t="s">
        <v>19</v>
      </c>
      <c r="D53" s="51" t="s">
        <v>18</v>
      </c>
      <c r="E53" s="51" t="s">
        <v>18</v>
      </c>
      <c r="F53" s="51" t="s">
        <v>18</v>
      </c>
      <c r="G53" s="50" t="s">
        <v>18</v>
      </c>
      <c r="H53" s="50" t="s">
        <v>18</v>
      </c>
      <c r="I53" s="50" t="s">
        <v>18</v>
      </c>
      <c r="J53" s="52" t="s">
        <v>18</v>
      </c>
    </row>
    <row r="54" spans="3:16" s="20" customFormat="1" ht="87" customHeight="1" x14ac:dyDescent="0.25">
      <c r="C54" s="53" t="s">
        <v>58</v>
      </c>
      <c r="D54" s="54"/>
      <c r="E54" s="54"/>
      <c r="F54" s="54"/>
      <c r="G54" s="55"/>
      <c r="H54" s="48" t="s">
        <v>90</v>
      </c>
      <c r="I54" s="56"/>
      <c r="J54" s="44">
        <v>12600000</v>
      </c>
      <c r="L54" s="64"/>
      <c r="M54" s="64"/>
      <c r="P54" s="63"/>
    </row>
    <row r="55" spans="3:16" s="20" customFormat="1" x14ac:dyDescent="0.25">
      <c r="C55" s="33"/>
      <c r="D55" s="31"/>
      <c r="E55" s="31"/>
      <c r="F55" s="31"/>
      <c r="G55" s="30"/>
      <c r="H55" s="23"/>
      <c r="I55" s="21"/>
      <c r="J55" s="43"/>
      <c r="L55" s="64"/>
      <c r="M55" s="64"/>
      <c r="P55" s="63"/>
    </row>
    <row r="56" spans="3:16" x14ac:dyDescent="0.25">
      <c r="C56" s="46" t="s">
        <v>59</v>
      </c>
      <c r="D56" s="47">
        <v>1111</v>
      </c>
      <c r="E56" s="47">
        <v>703300000</v>
      </c>
      <c r="F56" s="47"/>
      <c r="G56" s="46" t="s">
        <v>60</v>
      </c>
      <c r="H56" s="46" t="s">
        <v>18</v>
      </c>
      <c r="I56" s="46" t="s">
        <v>18</v>
      </c>
      <c r="J56" s="49">
        <f>J58</f>
        <v>180000000</v>
      </c>
    </row>
    <row r="57" spans="3:16" x14ac:dyDescent="0.25">
      <c r="C57" s="50" t="s">
        <v>19</v>
      </c>
      <c r="D57" s="51" t="s">
        <v>18</v>
      </c>
      <c r="E57" s="51" t="s">
        <v>18</v>
      </c>
      <c r="F57" s="51" t="s">
        <v>18</v>
      </c>
      <c r="G57" s="50" t="s">
        <v>18</v>
      </c>
      <c r="H57" s="50" t="s">
        <v>18</v>
      </c>
      <c r="I57" s="50" t="s">
        <v>18</v>
      </c>
      <c r="J57" s="52" t="s">
        <v>18</v>
      </c>
    </row>
    <row r="58" spans="3:16" s="20" customFormat="1" ht="33.6" customHeight="1" x14ac:dyDescent="0.25">
      <c r="C58" s="53" t="s">
        <v>58</v>
      </c>
      <c r="D58" s="54"/>
      <c r="E58" s="54"/>
      <c r="F58" s="54"/>
      <c r="G58" s="55"/>
      <c r="H58" s="48" t="s">
        <v>61</v>
      </c>
      <c r="I58" s="56"/>
      <c r="J58" s="44">
        <v>180000000</v>
      </c>
      <c r="L58" s="64"/>
      <c r="M58" s="64"/>
      <c r="P58" s="63"/>
    </row>
    <row r="59" spans="3:16" s="20" customFormat="1" x14ac:dyDescent="0.25">
      <c r="C59" s="30"/>
      <c r="D59" s="31"/>
      <c r="E59" s="31"/>
      <c r="F59" s="31"/>
      <c r="G59" s="30"/>
      <c r="H59" s="30"/>
      <c r="I59" s="21"/>
      <c r="J59" s="30"/>
      <c r="L59" s="64"/>
      <c r="M59" s="64"/>
      <c r="P59" s="63"/>
    </row>
    <row r="60" spans="3:16" x14ac:dyDescent="0.25">
      <c r="C60" s="46" t="s">
        <v>67</v>
      </c>
      <c r="D60" s="47">
        <v>1111</v>
      </c>
      <c r="E60" s="47">
        <v>703300000</v>
      </c>
      <c r="F60" s="47"/>
      <c r="G60" s="46" t="s">
        <v>68</v>
      </c>
      <c r="H60" s="46" t="s">
        <v>18</v>
      </c>
      <c r="I60" s="46" t="s">
        <v>18</v>
      </c>
      <c r="J60" s="49">
        <f>J62</f>
        <v>3600000</v>
      </c>
    </row>
    <row r="61" spans="3:16" x14ac:dyDescent="0.25">
      <c r="C61" s="50" t="s">
        <v>19</v>
      </c>
      <c r="D61" s="51" t="s">
        <v>18</v>
      </c>
      <c r="E61" s="51" t="s">
        <v>18</v>
      </c>
      <c r="F61" s="51" t="s">
        <v>18</v>
      </c>
      <c r="G61" s="50" t="s">
        <v>18</v>
      </c>
      <c r="H61" s="50" t="s">
        <v>18</v>
      </c>
      <c r="I61" s="50" t="s">
        <v>18</v>
      </c>
      <c r="J61" s="52" t="s">
        <v>18</v>
      </c>
    </row>
    <row r="62" spans="3:16" s="20" customFormat="1" ht="74.25" customHeight="1" x14ac:dyDescent="0.25">
      <c r="C62" s="53" t="s">
        <v>58</v>
      </c>
      <c r="D62" s="54"/>
      <c r="E62" s="54"/>
      <c r="F62" s="54"/>
      <c r="G62" s="55"/>
      <c r="H62" s="48" t="s">
        <v>90</v>
      </c>
      <c r="I62" s="56"/>
      <c r="J62" s="44">
        <v>3600000</v>
      </c>
      <c r="L62" s="64"/>
      <c r="M62" s="64"/>
      <c r="P62" s="63"/>
    </row>
    <row r="63" spans="3:16" s="20" customFormat="1" x14ac:dyDescent="0.25">
      <c r="C63" s="30"/>
      <c r="D63" s="31"/>
      <c r="E63" s="31"/>
      <c r="F63" s="31"/>
      <c r="G63" s="30"/>
      <c r="H63" s="30"/>
      <c r="I63" s="21"/>
      <c r="J63" s="30"/>
      <c r="L63" s="64"/>
      <c r="M63" s="64"/>
      <c r="P63" s="63"/>
    </row>
    <row r="64" spans="3:16" ht="22.5" x14ac:dyDescent="0.25">
      <c r="C64" s="46" t="s">
        <v>69</v>
      </c>
      <c r="D64" s="47">
        <v>1111</v>
      </c>
      <c r="E64" s="47">
        <v>703300000</v>
      </c>
      <c r="F64" s="47"/>
      <c r="G64" s="46" t="s">
        <v>70</v>
      </c>
      <c r="H64" s="46" t="s">
        <v>18</v>
      </c>
      <c r="I64" s="46" t="s">
        <v>18</v>
      </c>
      <c r="J64" s="49">
        <f>J66</f>
        <v>7200000</v>
      </c>
    </row>
    <row r="65" spans="3:16" x14ac:dyDescent="0.25">
      <c r="C65" s="50" t="s">
        <v>19</v>
      </c>
      <c r="D65" s="51" t="s">
        <v>18</v>
      </c>
      <c r="E65" s="51" t="s">
        <v>18</v>
      </c>
      <c r="F65" s="51" t="s">
        <v>18</v>
      </c>
      <c r="G65" s="50" t="s">
        <v>18</v>
      </c>
      <c r="H65" s="50" t="s">
        <v>18</v>
      </c>
      <c r="I65" s="50" t="s">
        <v>18</v>
      </c>
      <c r="J65" s="52" t="s">
        <v>18</v>
      </c>
    </row>
    <row r="66" spans="3:16" s="20" customFormat="1" ht="80.25" customHeight="1" x14ac:dyDescent="0.25">
      <c r="C66" s="53" t="s">
        <v>58</v>
      </c>
      <c r="D66" s="54"/>
      <c r="E66" s="54"/>
      <c r="F66" s="54"/>
      <c r="G66" s="55"/>
      <c r="H66" s="48" t="s">
        <v>90</v>
      </c>
      <c r="I66" s="56"/>
      <c r="J66" s="44">
        <v>7200000</v>
      </c>
      <c r="L66" s="64"/>
      <c r="M66" s="64"/>
      <c r="P66" s="63"/>
    </row>
    <row r="67" spans="3:16" s="20" customFormat="1" x14ac:dyDescent="0.25">
      <c r="C67" s="30"/>
      <c r="D67" s="31"/>
      <c r="E67" s="31"/>
      <c r="F67" s="31"/>
      <c r="G67" s="30"/>
      <c r="H67" s="30"/>
      <c r="I67" s="21"/>
      <c r="J67" s="30"/>
      <c r="L67" s="64"/>
      <c r="M67" s="64"/>
      <c r="P67" s="63"/>
    </row>
    <row r="68" spans="3:16" x14ac:dyDescent="0.25">
      <c r="C68" s="46" t="s">
        <v>71</v>
      </c>
      <c r="D68" s="47">
        <v>1111</v>
      </c>
      <c r="E68" s="47">
        <v>703300000</v>
      </c>
      <c r="F68" s="47"/>
      <c r="G68" s="46" t="s">
        <v>72</v>
      </c>
      <c r="H68" s="46" t="s">
        <v>18</v>
      </c>
      <c r="I68" s="46" t="s">
        <v>18</v>
      </c>
      <c r="J68" s="49">
        <f>J70</f>
        <v>6600000</v>
      </c>
    </row>
    <row r="69" spans="3:16" x14ac:dyDescent="0.25">
      <c r="C69" s="50" t="s">
        <v>19</v>
      </c>
      <c r="D69" s="51" t="s">
        <v>18</v>
      </c>
      <c r="E69" s="51" t="s">
        <v>18</v>
      </c>
      <c r="F69" s="51" t="s">
        <v>18</v>
      </c>
      <c r="G69" s="50" t="s">
        <v>18</v>
      </c>
      <c r="H69" s="50" t="s">
        <v>18</v>
      </c>
      <c r="I69" s="50" t="s">
        <v>18</v>
      </c>
      <c r="J69" s="52" t="s">
        <v>18</v>
      </c>
    </row>
    <row r="70" spans="3:16" s="20" customFormat="1" ht="87" customHeight="1" x14ac:dyDescent="0.25">
      <c r="C70" s="53" t="s">
        <v>58</v>
      </c>
      <c r="D70" s="54"/>
      <c r="E70" s="54"/>
      <c r="F70" s="54"/>
      <c r="G70" s="55"/>
      <c r="H70" s="48" t="s">
        <v>90</v>
      </c>
      <c r="I70" s="56"/>
      <c r="J70" s="44">
        <v>6600000</v>
      </c>
      <c r="L70" s="64"/>
      <c r="M70" s="64"/>
      <c r="P70" s="63"/>
    </row>
    <row r="71" spans="3:16" s="20" customFormat="1" x14ac:dyDescent="0.25">
      <c r="C71" s="30"/>
      <c r="D71" s="31"/>
      <c r="E71" s="31"/>
      <c r="F71" s="31"/>
      <c r="G71" s="30"/>
      <c r="H71" s="30"/>
      <c r="I71" s="21"/>
      <c r="J71" s="30"/>
      <c r="L71" s="64"/>
      <c r="M71" s="64"/>
      <c r="P71" s="63"/>
    </row>
    <row r="72" spans="3:16" ht="45.75" customHeight="1" x14ac:dyDescent="0.25">
      <c r="C72" s="46" t="s">
        <v>76</v>
      </c>
      <c r="D72" s="47">
        <v>1112</v>
      </c>
      <c r="E72" s="47">
        <v>703300000</v>
      </c>
      <c r="F72" s="47"/>
      <c r="G72" s="46" t="s">
        <v>77</v>
      </c>
      <c r="H72" s="46" t="s">
        <v>18</v>
      </c>
      <c r="I72" s="46" t="s">
        <v>18</v>
      </c>
      <c r="J72" s="49">
        <f>J74</f>
        <v>2836697</v>
      </c>
    </row>
    <row r="73" spans="3:16" x14ac:dyDescent="0.25">
      <c r="C73" s="50" t="s">
        <v>19</v>
      </c>
      <c r="D73" s="51" t="s">
        <v>18</v>
      </c>
      <c r="E73" s="51" t="s">
        <v>18</v>
      </c>
      <c r="F73" s="51" t="s">
        <v>18</v>
      </c>
      <c r="G73" s="50" t="s">
        <v>18</v>
      </c>
      <c r="H73" s="50" t="s">
        <v>18</v>
      </c>
      <c r="I73" s="50" t="s">
        <v>18</v>
      </c>
      <c r="J73" s="52" t="s">
        <v>18</v>
      </c>
    </row>
    <row r="74" spans="3:16" s="20" customFormat="1" ht="74.25" customHeight="1" x14ac:dyDescent="0.25">
      <c r="C74" s="53" t="s">
        <v>58</v>
      </c>
      <c r="D74" s="54"/>
      <c r="E74" s="54"/>
      <c r="F74" s="54"/>
      <c r="G74" s="55"/>
      <c r="H74" s="48" t="s">
        <v>90</v>
      </c>
      <c r="I74" s="56"/>
      <c r="J74" s="44">
        <v>2836697</v>
      </c>
      <c r="L74" s="64"/>
      <c r="M74" s="64"/>
      <c r="P74" s="63"/>
    </row>
    <row r="75" spans="3:16" s="20" customFormat="1" x14ac:dyDescent="0.25">
      <c r="C75" s="30"/>
      <c r="D75" s="31"/>
      <c r="E75" s="31"/>
      <c r="F75" s="31"/>
      <c r="G75" s="30"/>
      <c r="H75" s="30"/>
      <c r="I75" s="21"/>
      <c r="J75" s="30"/>
      <c r="L75" s="64"/>
      <c r="M75" s="64"/>
      <c r="P75" s="63"/>
    </row>
    <row r="76" spans="3:16" ht="30" customHeight="1" x14ac:dyDescent="0.25">
      <c r="C76" s="46" t="s">
        <v>78</v>
      </c>
      <c r="D76" s="47">
        <v>1112</v>
      </c>
      <c r="E76" s="47">
        <v>703300000</v>
      </c>
      <c r="F76" s="47"/>
      <c r="G76" s="46" t="s">
        <v>79</v>
      </c>
      <c r="H76" s="46" t="s">
        <v>18</v>
      </c>
      <c r="I76" s="46" t="s">
        <v>18</v>
      </c>
      <c r="J76" s="49">
        <f>J78</f>
        <v>153335</v>
      </c>
    </row>
    <row r="77" spans="3:16" x14ac:dyDescent="0.25">
      <c r="C77" s="50" t="s">
        <v>19</v>
      </c>
      <c r="D77" s="51" t="s">
        <v>18</v>
      </c>
      <c r="E77" s="51" t="s">
        <v>18</v>
      </c>
      <c r="F77" s="51" t="s">
        <v>18</v>
      </c>
      <c r="G77" s="50" t="s">
        <v>18</v>
      </c>
      <c r="H77" s="50" t="s">
        <v>18</v>
      </c>
      <c r="I77" s="50" t="s">
        <v>18</v>
      </c>
      <c r="J77" s="52" t="s">
        <v>18</v>
      </c>
    </row>
    <row r="78" spans="3:16" s="20" customFormat="1" ht="66.599999999999994" customHeight="1" x14ac:dyDescent="0.25">
      <c r="C78" s="53" t="s">
        <v>58</v>
      </c>
      <c r="D78" s="54"/>
      <c r="E78" s="54"/>
      <c r="F78" s="54"/>
      <c r="G78" s="55"/>
      <c r="H78" s="48" t="s">
        <v>90</v>
      </c>
      <c r="I78" s="56"/>
      <c r="J78" s="44">
        <v>153335</v>
      </c>
      <c r="L78" s="64"/>
      <c r="M78" s="64"/>
      <c r="P78" s="63"/>
    </row>
    <row r="79" spans="3:16" s="20" customFormat="1" x14ac:dyDescent="0.25">
      <c r="C79" s="30"/>
      <c r="D79" s="31"/>
      <c r="E79" s="31"/>
      <c r="F79" s="31"/>
      <c r="G79" s="30"/>
      <c r="H79" s="30"/>
      <c r="I79" s="21"/>
      <c r="J79" s="30"/>
      <c r="L79" s="64"/>
      <c r="M79" s="64"/>
      <c r="P79" s="63"/>
    </row>
    <row r="80" spans="3:16" ht="26.1" customHeight="1" x14ac:dyDescent="0.25">
      <c r="C80" s="46" t="s">
        <v>80</v>
      </c>
      <c r="D80" s="47">
        <v>1112</v>
      </c>
      <c r="E80" s="47">
        <v>703300000</v>
      </c>
      <c r="F80" s="47"/>
      <c r="G80" s="46" t="s">
        <v>81</v>
      </c>
      <c r="H80" s="46" t="s">
        <v>18</v>
      </c>
      <c r="I80" s="46" t="s">
        <v>18</v>
      </c>
      <c r="J80" s="49">
        <f>J82</f>
        <v>921044</v>
      </c>
    </row>
    <row r="81" spans="3:16" x14ac:dyDescent="0.25">
      <c r="C81" s="50" t="s">
        <v>19</v>
      </c>
      <c r="D81" s="51" t="s">
        <v>18</v>
      </c>
      <c r="E81" s="51" t="s">
        <v>18</v>
      </c>
      <c r="F81" s="51" t="s">
        <v>18</v>
      </c>
      <c r="G81" s="50" t="s">
        <v>18</v>
      </c>
      <c r="H81" s="50" t="s">
        <v>18</v>
      </c>
      <c r="I81" s="50" t="s">
        <v>18</v>
      </c>
      <c r="J81" s="52" t="s">
        <v>18</v>
      </c>
    </row>
    <row r="82" spans="3:16" s="20" customFormat="1" ht="81" customHeight="1" x14ac:dyDescent="0.25">
      <c r="C82" s="53" t="s">
        <v>58</v>
      </c>
      <c r="D82" s="54"/>
      <c r="E82" s="54"/>
      <c r="F82" s="54"/>
      <c r="G82" s="55"/>
      <c r="H82" s="48" t="s">
        <v>90</v>
      </c>
      <c r="I82" s="56"/>
      <c r="J82" s="44">
        <v>921044</v>
      </c>
      <c r="L82" s="64"/>
      <c r="M82" s="64"/>
      <c r="P82" s="63"/>
    </row>
    <row r="83" spans="3:16" s="20" customFormat="1" x14ac:dyDescent="0.25">
      <c r="C83" s="30"/>
      <c r="D83" s="31"/>
      <c r="E83" s="31"/>
      <c r="F83" s="31"/>
      <c r="G83" s="30"/>
      <c r="H83" s="30"/>
      <c r="I83" s="21"/>
      <c r="J83" s="30"/>
      <c r="L83" s="64"/>
      <c r="M83" s="64"/>
      <c r="P83" s="63"/>
    </row>
    <row r="84" spans="3:16" ht="26.1" customHeight="1" x14ac:dyDescent="0.25">
      <c r="C84" s="46" t="s">
        <v>82</v>
      </c>
      <c r="D84" s="47">
        <v>1112</v>
      </c>
      <c r="E84" s="47">
        <v>703300000</v>
      </c>
      <c r="F84" s="47"/>
      <c r="G84" s="46" t="s">
        <v>83</v>
      </c>
      <c r="H84" s="46" t="s">
        <v>18</v>
      </c>
      <c r="I84" s="46" t="s">
        <v>18</v>
      </c>
      <c r="J84" s="49">
        <f>J86</f>
        <v>460005</v>
      </c>
    </row>
    <row r="85" spans="3:16" x14ac:dyDescent="0.25">
      <c r="C85" s="50" t="s">
        <v>19</v>
      </c>
      <c r="D85" s="51" t="s">
        <v>18</v>
      </c>
      <c r="E85" s="51" t="s">
        <v>18</v>
      </c>
      <c r="F85" s="51" t="s">
        <v>18</v>
      </c>
      <c r="G85" s="50" t="s">
        <v>18</v>
      </c>
      <c r="H85" s="50" t="s">
        <v>18</v>
      </c>
      <c r="I85" s="50" t="s">
        <v>18</v>
      </c>
      <c r="J85" s="52" t="s">
        <v>18</v>
      </c>
    </row>
    <row r="86" spans="3:16" s="20" customFormat="1" ht="69" customHeight="1" x14ac:dyDescent="0.25">
      <c r="C86" s="53" t="s">
        <v>58</v>
      </c>
      <c r="D86" s="54"/>
      <c r="E86" s="54"/>
      <c r="F86" s="54"/>
      <c r="G86" s="55"/>
      <c r="H86" s="48" t="s">
        <v>90</v>
      </c>
      <c r="I86" s="56"/>
      <c r="J86" s="44">
        <v>460005</v>
      </c>
      <c r="L86" s="64"/>
      <c r="M86" s="64"/>
      <c r="P86" s="63"/>
    </row>
    <row r="87" spans="3:16" s="20" customFormat="1" x14ac:dyDescent="0.25">
      <c r="C87" s="30"/>
      <c r="D87" s="31"/>
      <c r="E87" s="31"/>
      <c r="F87" s="31"/>
      <c r="G87" s="30"/>
      <c r="H87" s="30"/>
      <c r="I87" s="21"/>
      <c r="J87" s="30"/>
      <c r="L87" s="64"/>
      <c r="M87" s="64"/>
      <c r="P87" s="63"/>
    </row>
    <row r="88" spans="3:16" ht="26.1" customHeight="1" x14ac:dyDescent="0.25">
      <c r="C88" s="46" t="s">
        <v>62</v>
      </c>
      <c r="D88" s="47">
        <v>1112</v>
      </c>
      <c r="E88" s="47">
        <v>703300000</v>
      </c>
      <c r="F88" s="47"/>
      <c r="G88" s="46" t="s">
        <v>63</v>
      </c>
      <c r="H88" s="46" t="s">
        <v>18</v>
      </c>
      <c r="I88" s="46" t="s">
        <v>18</v>
      </c>
      <c r="J88" s="49">
        <f>J90</f>
        <v>28403781</v>
      </c>
    </row>
    <row r="89" spans="3:16" x14ac:dyDescent="0.25">
      <c r="C89" s="50" t="s">
        <v>19</v>
      </c>
      <c r="D89" s="51" t="s">
        <v>18</v>
      </c>
      <c r="E89" s="51" t="s">
        <v>18</v>
      </c>
      <c r="F89" s="51" t="s">
        <v>18</v>
      </c>
      <c r="G89" s="50" t="s">
        <v>18</v>
      </c>
      <c r="H89" s="50" t="s">
        <v>18</v>
      </c>
      <c r="I89" s="50" t="s">
        <v>18</v>
      </c>
      <c r="J89" s="52" t="s">
        <v>18</v>
      </c>
    </row>
    <row r="90" spans="3:16" s="20" customFormat="1" ht="81" customHeight="1" x14ac:dyDescent="0.25">
      <c r="C90" s="53" t="s">
        <v>58</v>
      </c>
      <c r="D90" s="54"/>
      <c r="E90" s="54"/>
      <c r="F90" s="54"/>
      <c r="G90" s="55"/>
      <c r="H90" s="48" t="s">
        <v>64</v>
      </c>
      <c r="I90" s="56"/>
      <c r="J90" s="44">
        <f>4403781+24000000</f>
        <v>28403781</v>
      </c>
      <c r="L90" s="64"/>
      <c r="M90" s="64"/>
      <c r="P90" s="63"/>
    </row>
    <row r="91" spans="3:16" s="20" customFormat="1" x14ac:dyDescent="0.25">
      <c r="C91" s="30"/>
      <c r="D91" s="31"/>
      <c r="E91" s="31"/>
      <c r="F91" s="31"/>
      <c r="G91" s="30"/>
      <c r="H91" s="30"/>
      <c r="I91" s="21"/>
      <c r="J91" s="30"/>
      <c r="L91" s="64"/>
      <c r="M91" s="64"/>
      <c r="P91" s="63"/>
    </row>
    <row r="92" spans="3:16" ht="20.85" customHeight="1" x14ac:dyDescent="0.25">
      <c r="C92" s="26" t="s">
        <v>36</v>
      </c>
      <c r="D92" s="7" t="s">
        <v>18</v>
      </c>
      <c r="E92" s="7" t="s">
        <v>18</v>
      </c>
      <c r="F92" s="7" t="s">
        <v>18</v>
      </c>
      <c r="G92" s="26" t="s">
        <v>37</v>
      </c>
      <c r="H92" s="26" t="s">
        <v>18</v>
      </c>
      <c r="I92" s="26" t="s">
        <v>18</v>
      </c>
      <c r="J92" s="13">
        <f>+J93+J97+J101+J105+J109</f>
        <v>417378586.25</v>
      </c>
    </row>
    <row r="93" spans="3:16" x14ac:dyDescent="0.25">
      <c r="C93" s="46" t="s">
        <v>39</v>
      </c>
      <c r="D93" s="47">
        <v>1120</v>
      </c>
      <c r="E93" s="46">
        <v>703300000</v>
      </c>
      <c r="F93" s="47"/>
      <c r="G93" s="46" t="s">
        <v>38</v>
      </c>
      <c r="H93" s="46" t="s">
        <v>18</v>
      </c>
      <c r="I93" s="46" t="s">
        <v>18</v>
      </c>
      <c r="J93" s="57">
        <f>J95</f>
        <v>17013412.5</v>
      </c>
    </row>
    <row r="94" spans="3:16" x14ac:dyDescent="0.25">
      <c r="C94" s="50" t="s">
        <v>19</v>
      </c>
      <c r="D94" s="51" t="s">
        <v>18</v>
      </c>
      <c r="E94" s="51" t="s">
        <v>18</v>
      </c>
      <c r="F94" s="51" t="s">
        <v>18</v>
      </c>
      <c r="G94" s="50" t="s">
        <v>18</v>
      </c>
      <c r="H94" s="50" t="s">
        <v>18</v>
      </c>
      <c r="I94" s="50" t="s">
        <v>18</v>
      </c>
      <c r="J94" s="52" t="s">
        <v>18</v>
      </c>
    </row>
    <row r="95" spans="3:16" s="20" customFormat="1" ht="185.25" customHeight="1" x14ac:dyDescent="0.25">
      <c r="C95" s="48" t="s">
        <v>40</v>
      </c>
      <c r="D95" s="61" t="s">
        <v>18</v>
      </c>
      <c r="E95" s="61" t="s">
        <v>18</v>
      </c>
      <c r="F95" s="61" t="s">
        <v>18</v>
      </c>
      <c r="G95" s="48" t="s">
        <v>41</v>
      </c>
      <c r="H95" s="60" t="s">
        <v>42</v>
      </c>
      <c r="I95" s="56"/>
      <c r="J95" s="59">
        <v>17013412.5</v>
      </c>
      <c r="L95" s="64"/>
      <c r="M95" s="66"/>
      <c r="P95" s="63"/>
    </row>
    <row r="96" spans="3:16" x14ac:dyDescent="0.25">
      <c r="C96" s="10"/>
      <c r="D96" s="11"/>
      <c r="E96" s="11"/>
      <c r="F96" s="11"/>
      <c r="G96" s="10"/>
      <c r="H96" s="23"/>
      <c r="I96" s="21"/>
      <c r="J96" s="22"/>
    </row>
    <row r="97" spans="3:10" x14ac:dyDescent="0.25">
      <c r="C97" s="46" t="s">
        <v>54</v>
      </c>
      <c r="D97" s="47">
        <v>1120</v>
      </c>
      <c r="E97" s="46">
        <v>703300000</v>
      </c>
      <c r="F97" s="47"/>
      <c r="G97" s="46" t="s">
        <v>55</v>
      </c>
      <c r="H97" s="46" t="s">
        <v>18</v>
      </c>
      <c r="I97" s="46" t="s">
        <v>18</v>
      </c>
      <c r="J97" s="57">
        <f>J99</f>
        <v>70000000</v>
      </c>
    </row>
    <row r="98" spans="3:10" x14ac:dyDescent="0.25">
      <c r="C98" s="50" t="s">
        <v>19</v>
      </c>
      <c r="D98" s="51" t="s">
        <v>18</v>
      </c>
      <c r="E98" s="51" t="s">
        <v>18</v>
      </c>
      <c r="F98" s="51" t="s">
        <v>18</v>
      </c>
      <c r="G98" s="50" t="s">
        <v>18</v>
      </c>
      <c r="H98" s="50" t="s">
        <v>18</v>
      </c>
      <c r="I98" s="50" t="s">
        <v>18</v>
      </c>
      <c r="J98" s="52" t="s">
        <v>18</v>
      </c>
    </row>
    <row r="99" spans="3:10" ht="130.5" customHeight="1" x14ac:dyDescent="0.25">
      <c r="C99" s="53" t="s">
        <v>40</v>
      </c>
      <c r="D99" s="58" t="s">
        <v>18</v>
      </c>
      <c r="E99" s="58" t="s">
        <v>18</v>
      </c>
      <c r="F99" s="58" t="s">
        <v>18</v>
      </c>
      <c r="G99" s="53" t="s">
        <v>41</v>
      </c>
      <c r="H99" s="60" t="s">
        <v>73</v>
      </c>
      <c r="I99" s="56"/>
      <c r="J99" s="59">
        <v>70000000</v>
      </c>
    </row>
    <row r="100" spans="3:10" x14ac:dyDescent="0.25">
      <c r="C100" s="10"/>
      <c r="D100" s="11"/>
      <c r="E100" s="11"/>
      <c r="F100" s="11"/>
      <c r="G100" s="10"/>
      <c r="H100" s="23"/>
      <c r="I100" s="21"/>
      <c r="J100" s="22"/>
    </row>
    <row r="101" spans="3:10" ht="26.1" customHeight="1" x14ac:dyDescent="0.25">
      <c r="C101" s="46" t="s">
        <v>43</v>
      </c>
      <c r="D101" s="47">
        <v>1120</v>
      </c>
      <c r="E101" s="46">
        <v>703300000</v>
      </c>
      <c r="F101" s="47"/>
      <c r="G101" s="46" t="s">
        <v>44</v>
      </c>
      <c r="H101" s="46" t="s">
        <v>18</v>
      </c>
      <c r="I101" s="46" t="s">
        <v>18</v>
      </c>
      <c r="J101" s="57">
        <f>J103</f>
        <v>21097125</v>
      </c>
    </row>
    <row r="102" spans="3:10" x14ac:dyDescent="0.25">
      <c r="C102" s="50" t="s">
        <v>19</v>
      </c>
      <c r="D102" s="51" t="s">
        <v>18</v>
      </c>
      <c r="E102" s="51" t="s">
        <v>18</v>
      </c>
      <c r="F102" s="51" t="s">
        <v>18</v>
      </c>
      <c r="G102" s="50" t="s">
        <v>18</v>
      </c>
      <c r="H102" s="50" t="s">
        <v>18</v>
      </c>
      <c r="I102" s="50" t="s">
        <v>18</v>
      </c>
      <c r="J102" s="52" t="s">
        <v>18</v>
      </c>
    </row>
    <row r="103" spans="3:10" ht="134.25" customHeight="1" x14ac:dyDescent="0.25">
      <c r="C103" s="53" t="s">
        <v>40</v>
      </c>
      <c r="D103" s="58" t="s">
        <v>18</v>
      </c>
      <c r="E103" s="58" t="s">
        <v>18</v>
      </c>
      <c r="F103" s="58" t="s">
        <v>18</v>
      </c>
      <c r="G103" s="53" t="s">
        <v>41</v>
      </c>
      <c r="H103" s="60" t="s">
        <v>45</v>
      </c>
      <c r="I103" s="56"/>
      <c r="J103" s="59">
        <v>21097125</v>
      </c>
    </row>
    <row r="104" spans="3:10" ht="23.25" customHeight="1" x14ac:dyDescent="0.25">
      <c r="C104" s="10"/>
      <c r="D104" s="11"/>
      <c r="E104" s="11"/>
      <c r="F104" s="11"/>
      <c r="G104" s="10"/>
      <c r="H104" s="23"/>
      <c r="I104" s="21"/>
      <c r="J104" s="22"/>
    </row>
    <row r="105" spans="3:10" x14ac:dyDescent="0.25">
      <c r="C105" s="46" t="s">
        <v>46</v>
      </c>
      <c r="D105" s="47">
        <v>1120</v>
      </c>
      <c r="E105" s="46">
        <v>703300000</v>
      </c>
      <c r="F105" s="47"/>
      <c r="G105" s="46" t="s">
        <v>47</v>
      </c>
      <c r="H105" s="46" t="s">
        <v>18</v>
      </c>
      <c r="I105" s="46" t="s">
        <v>18</v>
      </c>
      <c r="J105" s="57">
        <f>J107</f>
        <v>22175448.75</v>
      </c>
    </row>
    <row r="106" spans="3:10" x14ac:dyDescent="0.25">
      <c r="C106" s="27" t="s">
        <v>19</v>
      </c>
      <c r="D106" s="9" t="s">
        <v>18</v>
      </c>
      <c r="E106" s="9" t="s">
        <v>18</v>
      </c>
      <c r="F106" s="9" t="s">
        <v>18</v>
      </c>
      <c r="G106" s="27" t="s">
        <v>18</v>
      </c>
      <c r="H106" s="27" t="s">
        <v>18</v>
      </c>
      <c r="I106" s="27" t="s">
        <v>18</v>
      </c>
      <c r="J106" s="15" t="s">
        <v>18</v>
      </c>
    </row>
    <row r="107" spans="3:10" ht="89.1" customHeight="1" x14ac:dyDescent="0.25">
      <c r="C107" s="10" t="s">
        <v>40</v>
      </c>
      <c r="D107" s="11" t="s">
        <v>18</v>
      </c>
      <c r="E107" s="11" t="s">
        <v>18</v>
      </c>
      <c r="F107" s="11" t="s">
        <v>18</v>
      </c>
      <c r="G107" s="10" t="s">
        <v>41</v>
      </c>
      <c r="H107" s="23" t="s">
        <v>48</v>
      </c>
      <c r="I107" s="21"/>
      <c r="J107" s="59">
        <v>22175448.75</v>
      </c>
    </row>
    <row r="108" spans="3:10" x14ac:dyDescent="0.25">
      <c r="C108" s="10"/>
      <c r="D108" s="11"/>
      <c r="E108" s="11"/>
      <c r="F108" s="11"/>
      <c r="G108" s="10"/>
      <c r="H108" s="23"/>
      <c r="I108" s="21"/>
      <c r="J108" s="22"/>
    </row>
    <row r="109" spans="3:10" ht="22.5" x14ac:dyDescent="0.25">
      <c r="C109" s="46" t="s">
        <v>49</v>
      </c>
      <c r="D109" s="47">
        <v>1120</v>
      </c>
      <c r="E109" s="46">
        <v>703300000</v>
      </c>
      <c r="F109" s="47"/>
      <c r="G109" s="46" t="s">
        <v>50</v>
      </c>
      <c r="H109" s="46" t="s">
        <v>18</v>
      </c>
      <c r="I109" s="46" t="s">
        <v>18</v>
      </c>
      <c r="J109" s="57">
        <f>+J111+J113+J115</f>
        <v>287092600</v>
      </c>
    </row>
    <row r="110" spans="3:10" x14ac:dyDescent="0.25">
      <c r="C110" s="27" t="s">
        <v>19</v>
      </c>
      <c r="D110" s="9" t="s">
        <v>18</v>
      </c>
      <c r="E110" s="9" t="s">
        <v>18</v>
      </c>
      <c r="F110" s="9" t="s">
        <v>18</v>
      </c>
      <c r="G110" s="27" t="s">
        <v>18</v>
      </c>
      <c r="H110" s="27" t="s">
        <v>18</v>
      </c>
      <c r="I110" s="27" t="s">
        <v>18</v>
      </c>
      <c r="J110" s="15" t="s">
        <v>18</v>
      </c>
    </row>
    <row r="111" spans="3:10" ht="91.5" customHeight="1" x14ac:dyDescent="0.25">
      <c r="C111" s="10" t="s">
        <v>40</v>
      </c>
      <c r="D111" s="11" t="s">
        <v>18</v>
      </c>
      <c r="E111" s="11" t="s">
        <v>18</v>
      </c>
      <c r="F111" s="11" t="s">
        <v>18</v>
      </c>
      <c r="G111" s="10" t="s">
        <v>41</v>
      </c>
      <c r="H111" s="23" t="s">
        <v>51</v>
      </c>
      <c r="I111" s="21"/>
      <c r="J111" s="59">
        <v>231923100</v>
      </c>
    </row>
    <row r="112" spans="3:10" x14ac:dyDescent="0.25">
      <c r="C112" s="10"/>
      <c r="D112" s="11"/>
      <c r="E112" s="11"/>
      <c r="F112" s="11"/>
      <c r="G112" s="10"/>
      <c r="H112" s="23"/>
      <c r="I112" s="21"/>
      <c r="J112" s="22"/>
    </row>
    <row r="113" spans="3:13" ht="94.5" customHeight="1" x14ac:dyDescent="0.25">
      <c r="C113" s="10" t="s">
        <v>40</v>
      </c>
      <c r="D113" s="11" t="s">
        <v>18</v>
      </c>
      <c r="E113" s="11" t="s">
        <v>18</v>
      </c>
      <c r="F113" s="11" t="s">
        <v>18</v>
      </c>
      <c r="G113" s="10" t="s">
        <v>41</v>
      </c>
      <c r="H113" s="23" t="s">
        <v>52</v>
      </c>
      <c r="I113" s="21"/>
      <c r="J113" s="59">
        <v>54000000</v>
      </c>
    </row>
    <row r="114" spans="3:13" x14ac:dyDescent="0.25">
      <c r="C114" s="10"/>
      <c r="D114" s="11"/>
      <c r="E114" s="11"/>
      <c r="F114" s="11"/>
      <c r="G114" s="10"/>
      <c r="H114" s="23"/>
      <c r="I114" s="21"/>
      <c r="J114" s="22"/>
    </row>
    <row r="115" spans="3:13" ht="123" customHeight="1" x14ac:dyDescent="0.25">
      <c r="C115" s="10" t="s">
        <v>40</v>
      </c>
      <c r="D115" s="11" t="s">
        <v>18</v>
      </c>
      <c r="E115" s="11" t="s">
        <v>18</v>
      </c>
      <c r="F115" s="11" t="s">
        <v>18</v>
      </c>
      <c r="G115" s="10" t="s">
        <v>41</v>
      </c>
      <c r="H115" s="23" t="s">
        <v>53</v>
      </c>
      <c r="I115" s="21"/>
      <c r="J115" s="59">
        <v>1169500</v>
      </c>
    </row>
    <row r="116" spans="3:13" x14ac:dyDescent="0.25">
      <c r="C116" s="10"/>
      <c r="D116" s="11"/>
      <c r="E116" s="11"/>
      <c r="F116" s="11"/>
      <c r="G116" s="10"/>
      <c r="H116" s="23"/>
      <c r="I116" s="21"/>
      <c r="J116" s="22"/>
    </row>
    <row r="117" spans="3:13" ht="20.85" customHeight="1" x14ac:dyDescent="0.25">
      <c r="C117" s="26" t="s">
        <v>84</v>
      </c>
      <c r="D117" s="7" t="s">
        <v>18</v>
      </c>
      <c r="E117" s="7" t="s">
        <v>18</v>
      </c>
      <c r="F117" s="7" t="s">
        <v>18</v>
      </c>
      <c r="G117" s="26" t="s">
        <v>85</v>
      </c>
      <c r="H117" s="26" t="s">
        <v>18</v>
      </c>
      <c r="I117" s="26" t="s">
        <v>18</v>
      </c>
      <c r="J117" s="13">
        <f>+J118+J122+J126</f>
        <v>686266922.23000002</v>
      </c>
      <c r="L117" s="65"/>
    </row>
    <row r="118" spans="3:13" ht="33.75" x14ac:dyDescent="0.25">
      <c r="C118" s="46" t="s">
        <v>86</v>
      </c>
      <c r="D118" s="47">
        <v>1310</v>
      </c>
      <c r="E118" s="46">
        <v>703300000</v>
      </c>
      <c r="F118" s="47"/>
      <c r="G118" s="46" t="s">
        <v>87</v>
      </c>
      <c r="H118" s="46" t="s">
        <v>18</v>
      </c>
      <c r="I118" s="46" t="s">
        <v>18</v>
      </c>
      <c r="J118" s="57">
        <f>J120</f>
        <v>76667</v>
      </c>
    </row>
    <row r="119" spans="3:13" x14ac:dyDescent="0.25">
      <c r="C119" s="50" t="s">
        <v>19</v>
      </c>
      <c r="D119" s="51" t="s">
        <v>18</v>
      </c>
      <c r="E119" s="51" t="s">
        <v>18</v>
      </c>
      <c r="F119" s="51" t="s">
        <v>18</v>
      </c>
      <c r="G119" s="50" t="s">
        <v>18</v>
      </c>
      <c r="H119" s="50" t="s">
        <v>18</v>
      </c>
      <c r="I119" s="50" t="s">
        <v>18</v>
      </c>
      <c r="J119" s="52" t="s">
        <v>18</v>
      </c>
    </row>
    <row r="120" spans="3:13" ht="67.5" x14ac:dyDescent="0.25">
      <c r="C120" s="53" t="s">
        <v>40</v>
      </c>
      <c r="D120" s="58" t="s">
        <v>18</v>
      </c>
      <c r="E120" s="58" t="s">
        <v>18</v>
      </c>
      <c r="F120" s="58" t="s">
        <v>18</v>
      </c>
      <c r="G120" s="53" t="s">
        <v>41</v>
      </c>
      <c r="H120" s="48" t="s">
        <v>90</v>
      </c>
      <c r="I120" s="56"/>
      <c r="J120" s="59">
        <v>76667</v>
      </c>
      <c r="L120" s="65"/>
      <c r="M120" s="67"/>
    </row>
    <row r="121" spans="3:13" x14ac:dyDescent="0.25">
      <c r="C121" s="10"/>
      <c r="D121" s="11"/>
      <c r="E121" s="11"/>
      <c r="F121" s="11"/>
      <c r="G121" s="10"/>
      <c r="H121" s="23"/>
      <c r="I121" s="21"/>
      <c r="J121" s="22"/>
    </row>
    <row r="122" spans="3:13" ht="27.75" customHeight="1" x14ac:dyDescent="0.25">
      <c r="C122" s="46" t="s">
        <v>88</v>
      </c>
      <c r="D122" s="47">
        <v>1320</v>
      </c>
      <c r="E122" s="46">
        <v>703300000</v>
      </c>
      <c r="F122" s="47"/>
      <c r="G122" s="46" t="s">
        <v>89</v>
      </c>
      <c r="H122" s="46" t="s">
        <v>18</v>
      </c>
      <c r="I122" s="46" t="s">
        <v>18</v>
      </c>
      <c r="J122" s="57">
        <f>J124</f>
        <v>481471</v>
      </c>
    </row>
    <row r="123" spans="3:13" x14ac:dyDescent="0.25">
      <c r="C123" s="50" t="s">
        <v>19</v>
      </c>
      <c r="D123" s="51" t="s">
        <v>18</v>
      </c>
      <c r="E123" s="51" t="s">
        <v>18</v>
      </c>
      <c r="F123" s="51" t="s">
        <v>18</v>
      </c>
      <c r="G123" s="50" t="s">
        <v>18</v>
      </c>
      <c r="H123" s="50" t="s">
        <v>18</v>
      </c>
      <c r="I123" s="50" t="s">
        <v>18</v>
      </c>
      <c r="J123" s="52" t="s">
        <v>18</v>
      </c>
    </row>
    <row r="124" spans="3:13" ht="67.5" x14ac:dyDescent="0.25">
      <c r="C124" s="53" t="s">
        <v>40</v>
      </c>
      <c r="D124" s="58" t="s">
        <v>18</v>
      </c>
      <c r="E124" s="58" t="s">
        <v>18</v>
      </c>
      <c r="F124" s="58" t="s">
        <v>18</v>
      </c>
      <c r="G124" s="53" t="s">
        <v>41</v>
      </c>
      <c r="H124" s="48" t="s">
        <v>90</v>
      </c>
      <c r="I124" s="56"/>
      <c r="J124" s="59">
        <v>481471</v>
      </c>
    </row>
    <row r="125" spans="3:13" x14ac:dyDescent="0.25">
      <c r="C125" s="10"/>
      <c r="D125" s="11"/>
      <c r="E125" s="11"/>
      <c r="F125" s="11"/>
      <c r="G125" s="10"/>
      <c r="H125" s="23"/>
      <c r="I125" s="21"/>
      <c r="J125" s="22"/>
    </row>
    <row r="126" spans="3:13" x14ac:dyDescent="0.25">
      <c r="C126" s="46" t="s">
        <v>92</v>
      </c>
      <c r="D126" s="47">
        <v>1320</v>
      </c>
      <c r="E126" s="46">
        <v>703300000</v>
      </c>
      <c r="F126" s="47"/>
      <c r="G126" s="46" t="s">
        <v>93</v>
      </c>
      <c r="H126" s="46" t="s">
        <v>18</v>
      </c>
      <c r="I126" s="46" t="s">
        <v>18</v>
      </c>
      <c r="J126" s="57">
        <f>J128</f>
        <v>685708784.23000002</v>
      </c>
    </row>
    <row r="127" spans="3:13" x14ac:dyDescent="0.25">
      <c r="C127" s="50" t="s">
        <v>19</v>
      </c>
      <c r="D127" s="51" t="s">
        <v>18</v>
      </c>
      <c r="E127" s="51" t="s">
        <v>18</v>
      </c>
      <c r="F127" s="51" t="s">
        <v>18</v>
      </c>
      <c r="G127" s="50" t="s">
        <v>18</v>
      </c>
      <c r="H127" s="50" t="s">
        <v>18</v>
      </c>
      <c r="I127" s="50" t="s">
        <v>18</v>
      </c>
      <c r="J127" s="52" t="s">
        <v>18</v>
      </c>
    </row>
    <row r="128" spans="3:13" ht="45" x14ac:dyDescent="0.25">
      <c r="C128" s="53" t="s">
        <v>40</v>
      </c>
      <c r="D128" s="58" t="s">
        <v>18</v>
      </c>
      <c r="E128" s="58" t="s">
        <v>18</v>
      </c>
      <c r="F128" s="58" t="s">
        <v>18</v>
      </c>
      <c r="G128" s="53" t="s">
        <v>41</v>
      </c>
      <c r="H128" s="48" t="s">
        <v>94</v>
      </c>
      <c r="I128" s="56"/>
      <c r="J128" s="59">
        <v>685708784.23000002</v>
      </c>
    </row>
    <row r="129" spans="3:14" x14ac:dyDescent="0.25">
      <c r="C129" s="10"/>
      <c r="D129" s="11"/>
      <c r="E129" s="11"/>
      <c r="F129" s="11"/>
      <c r="G129" s="10"/>
      <c r="H129" s="23"/>
      <c r="I129" s="21"/>
      <c r="J129" s="22"/>
    </row>
    <row r="130" spans="3:14" x14ac:dyDescent="0.25">
      <c r="C130" s="26" t="s">
        <v>21</v>
      </c>
      <c r="D130" s="7" t="s">
        <v>18</v>
      </c>
      <c r="E130" s="7" t="s">
        <v>18</v>
      </c>
      <c r="F130" s="7" t="s">
        <v>18</v>
      </c>
      <c r="G130" s="26" t="s">
        <v>22</v>
      </c>
      <c r="H130" s="26" t="s">
        <v>18</v>
      </c>
      <c r="I130" s="26" t="s">
        <v>18</v>
      </c>
      <c r="J130" s="13">
        <f>J131</f>
        <v>4414761346.2700005</v>
      </c>
      <c r="L130" s="69"/>
      <c r="M130" s="69">
        <f>+M132</f>
        <v>4413951646.2700005</v>
      </c>
      <c r="N130" s="17"/>
    </row>
    <row r="131" spans="3:14" ht="14.1" customHeight="1" x14ac:dyDescent="0.25">
      <c r="C131" s="19" t="s">
        <v>23</v>
      </c>
      <c r="D131" s="8">
        <v>2310</v>
      </c>
      <c r="E131" s="19">
        <v>703300000</v>
      </c>
      <c r="F131" s="8">
        <v>202</v>
      </c>
      <c r="G131" s="19" t="s">
        <v>24</v>
      </c>
      <c r="H131" s="19" t="s">
        <v>18</v>
      </c>
      <c r="I131" s="19" t="s">
        <v>18</v>
      </c>
      <c r="J131" s="14">
        <f>+J133+J136</f>
        <v>4414761346.2700005</v>
      </c>
      <c r="L131" s="69"/>
      <c r="M131" s="69"/>
    </row>
    <row r="132" spans="3:14" ht="14.45" customHeight="1" x14ac:dyDescent="0.25">
      <c r="C132" s="27" t="s">
        <v>19</v>
      </c>
      <c r="D132" s="9" t="s">
        <v>18</v>
      </c>
      <c r="E132" s="9" t="s">
        <v>18</v>
      </c>
      <c r="F132" s="9" t="s">
        <v>18</v>
      </c>
      <c r="G132" s="27" t="s">
        <v>18</v>
      </c>
      <c r="H132" s="27" t="s">
        <v>18</v>
      </c>
      <c r="I132" s="27" t="s">
        <v>18</v>
      </c>
      <c r="J132" s="15" t="s">
        <v>18</v>
      </c>
      <c r="L132" s="69"/>
      <c r="M132" s="69">
        <f>+M133+J136</f>
        <v>4413951646.2700005</v>
      </c>
    </row>
    <row r="133" spans="3:14" ht="132" customHeight="1" x14ac:dyDescent="0.25">
      <c r="C133" s="10" t="s">
        <v>40</v>
      </c>
      <c r="D133" s="11" t="s">
        <v>18</v>
      </c>
      <c r="E133" s="11" t="s">
        <v>18</v>
      </c>
      <c r="F133" s="11" t="s">
        <v>18</v>
      </c>
      <c r="G133" s="10" t="s">
        <v>41</v>
      </c>
      <c r="H133" s="23" t="s">
        <v>56</v>
      </c>
      <c r="I133" s="10" t="s">
        <v>18</v>
      </c>
      <c r="J133" s="59">
        <f>+J36-J117-J92-J47</f>
        <v>4031310357.2700005</v>
      </c>
      <c r="L133" s="69">
        <v>809700</v>
      </c>
      <c r="M133" s="69">
        <f>+J133-L133</f>
        <v>4030500657.2700005</v>
      </c>
    </row>
    <row r="134" spans="3:14" x14ac:dyDescent="0.25">
      <c r="C134" s="10"/>
      <c r="D134" s="11"/>
      <c r="E134" s="11"/>
      <c r="F134" s="11"/>
      <c r="G134" s="10"/>
      <c r="H134" s="10"/>
      <c r="I134" s="10"/>
      <c r="J134" s="10"/>
    </row>
    <row r="135" spans="3:14" ht="14.45" customHeight="1" x14ac:dyDescent="0.25">
      <c r="C135" s="27" t="s">
        <v>91</v>
      </c>
      <c r="D135" s="9" t="s">
        <v>18</v>
      </c>
      <c r="E135" s="9" t="s">
        <v>18</v>
      </c>
      <c r="F135" s="9" t="s">
        <v>18</v>
      </c>
      <c r="G135" s="27" t="s">
        <v>18</v>
      </c>
      <c r="H135" s="27" t="s">
        <v>18</v>
      </c>
      <c r="I135" s="27" t="s">
        <v>18</v>
      </c>
      <c r="J135" s="15" t="s">
        <v>18</v>
      </c>
    </row>
    <row r="136" spans="3:14" ht="148.5" customHeight="1" x14ac:dyDescent="0.25">
      <c r="C136" s="10" t="s">
        <v>40</v>
      </c>
      <c r="D136" s="11" t="s">
        <v>18</v>
      </c>
      <c r="E136" s="11" t="s">
        <v>18</v>
      </c>
      <c r="F136" s="11" t="s">
        <v>18</v>
      </c>
      <c r="G136" s="10" t="s">
        <v>41</v>
      </c>
      <c r="H136" s="23" t="s">
        <v>56</v>
      </c>
      <c r="I136" s="10" t="s">
        <v>18</v>
      </c>
      <c r="J136" s="59">
        <v>383450989</v>
      </c>
    </row>
    <row r="137" spans="3:14" ht="14.85" customHeight="1" x14ac:dyDescent="0.25">
      <c r="C137" s="10" t="s">
        <v>18</v>
      </c>
      <c r="D137" s="11" t="s">
        <v>18</v>
      </c>
      <c r="E137" s="11" t="s">
        <v>18</v>
      </c>
      <c r="F137" s="11" t="s">
        <v>18</v>
      </c>
      <c r="G137" s="10" t="s">
        <v>18</v>
      </c>
      <c r="H137" s="42" t="s">
        <v>27</v>
      </c>
      <c r="I137" s="29">
        <f>+J130+J117+J92+J47</f>
        <v>5761848716.75</v>
      </c>
      <c r="J137" s="18"/>
    </row>
    <row r="138" spans="3:14" ht="0" hidden="1" customHeight="1" x14ac:dyDescent="0.25"/>
    <row r="140" spans="3:14" x14ac:dyDescent="0.25">
      <c r="C140" s="34"/>
      <c r="D140" s="34"/>
      <c r="E140" s="34"/>
      <c r="F140" s="34"/>
      <c r="G140" s="34"/>
      <c r="H140" s="34"/>
      <c r="I140" s="34"/>
      <c r="J140" s="34"/>
    </row>
    <row r="141" spans="3:14" x14ac:dyDescent="0.25">
      <c r="C141" s="34"/>
      <c r="D141" s="34"/>
      <c r="E141" s="34"/>
      <c r="F141" s="34"/>
      <c r="G141" s="34"/>
      <c r="H141" s="34"/>
      <c r="I141" s="34"/>
      <c r="J141" s="34"/>
    </row>
    <row r="142" spans="3:14" x14ac:dyDescent="0.25">
      <c r="C142" s="34"/>
      <c r="D142" s="34"/>
      <c r="E142" s="34"/>
      <c r="F142" s="34"/>
      <c r="G142" s="34"/>
      <c r="H142" s="34"/>
      <c r="I142" s="34"/>
      <c r="J142" s="34"/>
    </row>
  </sheetData>
  <mergeCells count="2">
    <mergeCell ref="E13:H13"/>
    <mergeCell ref="E25:H25"/>
  </mergeCells>
  <pageMargins left="0.27559055118110198" right="0.118110236220472" top="0.27559055118110198" bottom="0.29527559055118102" header="0.27559055118110198" footer="0"/>
  <pageSetup paperSize="9" orientation="landscape" horizontalDpi="300" verticalDpi="300" r:id="rId1"/>
  <headerFooter alignWithMargins="0">
    <oddFooter>&amp;L&amp;"Arial,Bold"&amp;8 Pág. 
&amp;"-,Bold"&amp;P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CBFE6-5333-4948-8A39-14ED77443A15}">
  <dimension ref="F10:G31"/>
  <sheetViews>
    <sheetView topLeftCell="A2" workbookViewId="0">
      <selection activeCell="G32" sqref="G32"/>
    </sheetView>
  </sheetViews>
  <sheetFormatPr baseColWidth="10" defaultRowHeight="15" x14ac:dyDescent="0.25"/>
  <cols>
    <col min="6" max="6" width="24.85546875" customWidth="1"/>
    <col min="7" max="7" width="30.28515625" customWidth="1"/>
  </cols>
  <sheetData>
    <row r="10" spans="6:6" ht="16.5" thickBot="1" x14ac:dyDescent="0.3">
      <c r="F10" s="73">
        <v>667000</v>
      </c>
    </row>
    <row r="11" spans="6:6" ht="16.5" thickBot="1" x14ac:dyDescent="0.3">
      <c r="F11" s="74">
        <v>12600000</v>
      </c>
    </row>
    <row r="12" spans="6:6" ht="16.5" thickBot="1" x14ac:dyDescent="0.3">
      <c r="F12" s="74">
        <v>180000000</v>
      </c>
    </row>
    <row r="13" spans="6:6" ht="16.5" thickBot="1" x14ac:dyDescent="0.3">
      <c r="F13" s="74">
        <v>3600000</v>
      </c>
    </row>
    <row r="14" spans="6:6" ht="16.5" thickBot="1" x14ac:dyDescent="0.3">
      <c r="F14" s="74">
        <v>7200000</v>
      </c>
    </row>
    <row r="15" spans="6:6" ht="16.5" thickBot="1" x14ac:dyDescent="0.3">
      <c r="F15" s="74">
        <v>6600000</v>
      </c>
    </row>
    <row r="16" spans="6:6" ht="16.5" thickBot="1" x14ac:dyDescent="0.3">
      <c r="F16" s="74">
        <v>2836697</v>
      </c>
    </row>
    <row r="17" spans="6:7" ht="16.5" thickBot="1" x14ac:dyDescent="0.3">
      <c r="F17" s="74">
        <v>153335</v>
      </c>
    </row>
    <row r="18" spans="6:7" ht="16.5" thickBot="1" x14ac:dyDescent="0.3">
      <c r="F18" s="74">
        <v>921044</v>
      </c>
    </row>
    <row r="19" spans="6:7" ht="16.5" thickBot="1" x14ac:dyDescent="0.3">
      <c r="F19" s="74">
        <v>460005</v>
      </c>
    </row>
    <row r="20" spans="6:7" ht="16.5" thickBot="1" x14ac:dyDescent="0.3">
      <c r="F20" s="74">
        <v>28403781</v>
      </c>
    </row>
    <row r="21" spans="6:7" ht="16.5" thickBot="1" x14ac:dyDescent="0.3">
      <c r="F21" s="74">
        <v>17013412.5</v>
      </c>
    </row>
    <row r="22" spans="6:7" ht="16.5" thickBot="1" x14ac:dyDescent="0.3">
      <c r="F22" s="74">
        <v>70000000</v>
      </c>
    </row>
    <row r="23" spans="6:7" ht="16.5" thickBot="1" x14ac:dyDescent="0.3">
      <c r="F23" s="74">
        <v>21097125</v>
      </c>
    </row>
    <row r="24" spans="6:7" ht="16.5" thickBot="1" x14ac:dyDescent="0.3">
      <c r="F24" s="74">
        <v>22175448.75</v>
      </c>
    </row>
    <row r="25" spans="6:7" ht="16.5" thickBot="1" x14ac:dyDescent="0.3">
      <c r="F25" s="74">
        <v>287092600</v>
      </c>
    </row>
    <row r="26" spans="6:7" ht="16.5" thickBot="1" x14ac:dyDescent="0.3">
      <c r="F26" s="74">
        <v>76667</v>
      </c>
    </row>
    <row r="27" spans="6:7" ht="16.5" thickBot="1" x14ac:dyDescent="0.3">
      <c r="F27" s="74">
        <v>481471</v>
      </c>
    </row>
    <row r="28" spans="6:7" ht="16.5" thickBot="1" x14ac:dyDescent="0.3">
      <c r="F28" s="74">
        <v>685708784.23000002</v>
      </c>
    </row>
    <row r="29" spans="6:7" ht="16.5" thickBot="1" x14ac:dyDescent="0.3">
      <c r="F29" s="74">
        <v>4030500657.27</v>
      </c>
    </row>
    <row r="30" spans="6:7" ht="16.5" thickBot="1" x14ac:dyDescent="0.3">
      <c r="F30" s="74">
        <v>383450989</v>
      </c>
    </row>
    <row r="31" spans="6:7" ht="16.5" thickBot="1" x14ac:dyDescent="0.3">
      <c r="G31" s="75">
        <f>SUM(F10:F30)</f>
        <v>5761039016.75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e37f79b-3ad0-4b5e-a3c5-5ee2f73586f5" xsi:nil="true"/>
    <lcf76f155ced4ddcb4097134ff3c332f xmlns="d785ce3a-d0f6-4254-9e9a-80831dbe15e4">
      <Terms xmlns="http://schemas.microsoft.com/office/infopath/2007/PartnerControls"/>
    </lcf76f155ced4ddcb4097134ff3c332f>
    <_Flow_SignoffStatus xmlns="d785ce3a-d0f6-4254-9e9a-80831dbe15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039613C16AC74FAA97152DB46033C0" ma:contentTypeVersion="19" ma:contentTypeDescription="Crear nuevo documento." ma:contentTypeScope="" ma:versionID="8356a18fd23d1cc9fe1a9ec2c28fc3d1">
  <xsd:schema xmlns:xsd="http://www.w3.org/2001/XMLSchema" xmlns:xs="http://www.w3.org/2001/XMLSchema" xmlns:p="http://schemas.microsoft.com/office/2006/metadata/properties" xmlns:ns2="d785ce3a-d0f6-4254-9e9a-80831dbe15e4" xmlns:ns3="ee37f79b-3ad0-4b5e-a3c5-5ee2f73586f5" targetNamespace="http://schemas.microsoft.com/office/2006/metadata/properties" ma:root="true" ma:fieldsID="5589283d5511a5e75767533d825a7714" ns2:_="" ns3:_="">
    <xsd:import namespace="d785ce3a-d0f6-4254-9e9a-80831dbe15e4"/>
    <xsd:import namespace="ee37f79b-3ad0-4b5e-a3c5-5ee2f73586f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_Flow_SignoffStatus" minOccurs="0"/>
                <xsd:element ref="ns2:MediaLengthInSeconds"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85ce3a-d0f6-4254-9e9a-80831dbe15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fbcaa838-b8ae-4c10-9066-cd2dbd42e92d"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Estado de aprobación" ma:internalName="Estado_x0020_de_x0020_aprobaci_x00f3_n">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37f79b-3ad0-4b5e-a3c5-5ee2f73586f5"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a9fb7eb2-0e8a-4624-9b10-7aa09d7ce113}" ma:internalName="TaxCatchAll" ma:showField="CatchAllData" ma:web="ee37f79b-3ad0-4b5e-a3c5-5ee2f73586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C577E2-0B0D-4899-BFEC-313A3E3A4262}">
  <ds:schemaRefs>
    <ds:schemaRef ds:uri="http://schemas.microsoft.com/office/2006/metadata/properties"/>
    <ds:schemaRef ds:uri="http://schemas.microsoft.com/office/infopath/2007/PartnerControls"/>
    <ds:schemaRef ds:uri="ee37f79b-3ad0-4b5e-a3c5-5ee2f73586f5"/>
    <ds:schemaRef ds:uri="d785ce3a-d0f6-4254-9e9a-80831dbe15e4"/>
  </ds:schemaRefs>
</ds:datastoreItem>
</file>

<file path=customXml/itemProps2.xml><?xml version="1.0" encoding="utf-8"?>
<ds:datastoreItem xmlns:ds="http://schemas.openxmlformats.org/officeDocument/2006/customXml" ds:itemID="{7109D4B6-FE7B-4AA8-8F85-163B04CE5D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85ce3a-d0f6-4254-9e9a-80831dbe15e4"/>
    <ds:schemaRef ds:uri="ee37f79b-3ad0-4b5e-a3c5-5ee2f7358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FBBC38-2B96-444E-B21C-110C787D45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Ppto. Extraordinario 1-2025</vt:lpstr>
      <vt:lpstr>Hoja1</vt:lpstr>
      <vt:lpstr>'Ppto. Extraordinario 1-2025'!Títulos_a_imprimir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Adrián Navarro Angulo</dc:creator>
  <cp:lastModifiedBy>Ana Yorleny González Fonseca</cp:lastModifiedBy>
  <dcterms:created xsi:type="dcterms:W3CDTF">2021-08-23T21:53:00Z</dcterms:created>
  <dcterms:modified xsi:type="dcterms:W3CDTF">2025-11-03T21:08:35Z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0x0101005E039613C16AC74FAA97152DB46033C0</vt:lpwstr>
  </property>
  <property fmtid="{D5CDD505-2E9C-101B-9397-08002B2CF9AE}" pid="3" name="MediaServiceImageTags">
    <vt:lpwstr/>
  </property>
</Properties>
</file>