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\\sjo131-616585\Users\mbrenesd\Desktop\Respaldo de fondo de jubilaciones\Socorro Mutuo\2017\Estados Financieros\12 Diciembre\"/>
    </mc:Choice>
  </mc:AlternateContent>
  <bookViews>
    <workbookView xWindow="0" yWindow="0" windowWidth="24240" windowHeight="12210" tabRatio="956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11'!$A$1:$I$16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16'!$A$1:$D$27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11'!$A$1:$I$16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16'!$B$1:$D$25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71027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F15" i="2"/>
  <c r="D28" i="3"/>
  <c r="D14" i="3"/>
  <c r="E16" i="3" s="1"/>
  <c r="C25" i="1"/>
  <c r="F22" i="2"/>
  <c r="D22" i="2"/>
  <c r="D15" i="2"/>
  <c r="J16" i="20"/>
  <c r="H16" i="14"/>
  <c r="D25" i="1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E36" i="3" l="1"/>
  <c r="F25" i="2"/>
  <c r="D25" i="2"/>
  <c r="D10" i="22"/>
  <c r="D11" i="21"/>
  <c r="D13" i="19" l="1"/>
  <c r="D10" i="17"/>
  <c r="D13" i="16"/>
  <c r="D12" i="15"/>
  <c r="D10" i="13" l="1"/>
  <c r="D12" i="12"/>
  <c r="D12" i="11"/>
  <c r="F10" i="10" l="1"/>
  <c r="D10" i="10"/>
  <c r="F10" i="9"/>
  <c r="D10" i="9"/>
  <c r="F10" i="8"/>
  <c r="D10" i="8"/>
  <c r="F10" i="7"/>
  <c r="D10" i="7"/>
  <c r="F12" i="6"/>
  <c r="D12" i="6"/>
  <c r="F13" i="4" l="1"/>
  <c r="D13" i="4"/>
  <c r="B6" i="2"/>
  <c r="B6" i="3" s="1"/>
  <c r="D12" i="5" l="1"/>
  <c r="F12" i="5"/>
</calcChain>
</file>

<file path=xl/sharedStrings.xml><?xml version="1.0" encoding="utf-8"?>
<sst xmlns="http://schemas.openxmlformats.org/spreadsheetml/2006/main" count="257" uniqueCount="200">
  <si>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</si>
  <si>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</si>
  <si>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</si>
  <si>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</si>
  <si>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</si>
  <si>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</si>
  <si>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</si>
  <si>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</si>
  <si>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</si>
  <si>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</si>
  <si>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</si>
  <si>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</si>
  <si>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</si>
  <si>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</si>
  <si>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</si>
  <si>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</si>
  <si>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</si>
  <si>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</si>
  <si>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</si>
  <si>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</si>
  <si>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</si>
  <si>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</si>
  <si>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</si>
  <si>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</si>
  <si>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</si>
  <si>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</si>
  <si>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</si>
  <si>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</si>
  <si>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</si>
  <si>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</si>
  <si>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</si>
  <si>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</si>
  <si>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</si>
  <si>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</si>
  <si>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</si>
  <si>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</si>
  <si>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</si>
  <si>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</si>
  <si>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</si>
  <si>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</si>
  <si>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</si>
  <si>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</si>
  <si>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</si>
  <si>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</si>
  <si>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</si>
  <si>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</si>
  <si>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</si>
  <si>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</si>
  <si>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</si>
  <si>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</si>
  <si>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</si>
  <si>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</si>
  <si>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</si>
  <si>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</si>
  <si>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</si>
  <si>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</si>
  <si>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</si>
  <si>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</si>
  <si>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</si>
  <si>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</si>
  <si>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</si>
  <si>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</si>
  <si>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</si>
  <si>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</si>
  <si>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</si>
  <si>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</si>
  <si>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</si>
  <si>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</si>
  <si>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</si>
  <si>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</si>
  <si>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</si>
  <si>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</si>
  <si>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</si>
  <si>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</si>
  <si>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</si>
  <si>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</si>
  <si>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</si>
  <si>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</si>
  <si>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</si>
  <si>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</si>
  <si>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</si>
  <si>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</si>
  <si>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</si>
  <si>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</si>
  <si>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</si>
  <si>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</si>
  <si>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</si>
  <si>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</si>
  <si>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</si>
  <si>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</si>
  <si>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</si>
  <si>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</si>
  <si>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</si>
  <si>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</si>
  <si>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</si>
  <si>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</si>
  <si>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</si>
  <si>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</si>
  <si>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</si>
  <si>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</si>
  <si>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</si>
  <si>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</si>
  <si>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</si>
  <si>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</si>
  <si>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</si>
  <si>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</si>
  <si>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</si>
  <si>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</si>
  <si>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CDP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</si>
  <si>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</si>
  <si>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</si>
  <si>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</si>
  <si>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</si>
  <si>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</si>
  <si>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</si>
  <si>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</si>
  <si>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</si>
  <si>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</si>
  <si>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</si>
  <si>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</si>
  <si>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</si>
  <si>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</si>
  <si>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</si>
  <si>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</si>
  <si>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</si>
  <si>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</si>
  <si>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</si>
  <si>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</si>
  <si>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</si>
  <si>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</si>
  <si>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</si>
  <si>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</si>
  <si>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</si>
  <si>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</si>
  <si>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</si>
  <si>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</si>
  <si>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</si>
  <si>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</si>
  <si>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</si>
  <si>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</si>
  <si>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</si>
  <si>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</si>
  <si>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</si>
  <si>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</si>
  <si>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</si>
  <si>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</si>
  <si>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</si>
  <si>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</si>
  <si>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</si>
  <si>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</si>
  <si>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</si>
  <si>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</si>
  <si>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</si>
  <si>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</si>
  <si>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</si>
  <si>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</si>
  <si>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</si>
  <si>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</si>
  <si>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</si>
  <si>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</si>
  <si>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</si>
  <si>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</si>
  <si>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</si>
  <si>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</si>
  <si>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</si>
  <si>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</si>
  <si>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</si>
  <si>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</si>
  <si>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</si>
  <si>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TUDES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</si>
  <si>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</si>
  <si>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</si>
  <si>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</si>
  <si>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</si>
  <si>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</si>
  <si>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Liquidaciones giradas y pendientes de cobro</t>
  </si>
  <si>
    <t>Aportes al Fondo de Reserva pendientes de cobro</t>
  </si>
  <si>
    <t>Cuotas no aportadas por los cotizantes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</si>
  <si>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</si>
  <si>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</si>
  <si>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</si>
  <si>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</si>
  <si>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</si>
  <si>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</si>
  <si>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</si>
  <si>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</si>
  <si>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</si>
  <si>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</si>
  <si>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</si>
  <si>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</si>
  <si>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</si>
  <si>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</si>
  <si>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</si>
  <si>
    <t>Ingresos financieros*</t>
  </si>
  <si>
    <t>84-2017</t>
  </si>
  <si>
    <t>87-2017</t>
  </si>
  <si>
    <t>122-2017</t>
  </si>
  <si>
    <t>Sumas en tránsito por aclarar</t>
  </si>
  <si>
    <t>Al 31 de diciembre del 2017</t>
  </si>
  <si>
    <t>137-2017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</si>
</sst>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 &quot;₡&quot;* #,##0.00_ ;_ &quot;₡&quot;* \-#,##0.00_ ;_ &quot;₡&quot;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.00_);_(* \(#,##0.00\);_(* \-??_);_(@_)"/>
    <numFmt numFmtId="166" formatCode="\₡#,##0.00"/>
    <numFmt numFmtId="167" formatCode="\₡#,##0.00;&quot;₡-&quot;#,##0.00"/>
    <numFmt numFmtId="168" formatCode="&quot;₡&quot;#,##0.00"/>
    <numFmt numFmtId="169" formatCode="#,##0.0"/>
    <numFmt numFmtId="170" formatCode="_(* #,##0_);_(* \(#,##0\);_(* &quot;-&quot;??_);_(@_)"/>
    <numFmt numFmtId="171" formatCode="dd/mm/yyyy;@"/>
    <numFmt numFmtId="172" formatCode="_ &quot;₡&quot;* #,##0_ ;_ &quot;₡&quot;* \-#,##0_ ;_ &quot;₡&quot;* &quot;-&quot;??_ ;_ @_ "/>
    <numFmt numFmtId="173" formatCode="&quot;₡&quot;#,##0;[Red]&quot;₡&quot;#,##0"/>
    <numFmt numFmtId="174" formatCode="[$-140A]d&quot; de &quot;mmmm&quot; de &quot;yyyy;@"/>
  </numFmts>
  <fonts count="37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6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4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44" fontId="7" fillId="5" borderId="11" xfId="2" applyFont="1" applyFill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0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44" fontId="7" fillId="5" borderId="11" xfId="2" applyFont="1" applyFill="1" applyBorder="1" applyAlignment="1">
      <alignment horizontal="right" vertical="center" wrapText="1"/>
    </xf>
    <xf numFmtId="164" fontId="4" fillId="0" borderId="11" xfId="1" applyNumberFormat="1" applyFont="1" applyBorder="1" applyAlignment="1">
      <alignment horizontal="center" vertical="top"/>
    </xf>
    <xf numFmtId="4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4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2" fontId="4" fillId="0" borderId="0" xfId="0" applyNumberFormat="1" applyFont="1" applyAlignment="1">
      <alignment vertical="top"/>
    </xf>
    <xf numFmtId="170" fontId="4" fillId="5" borderId="11" xfId="1" applyNumberFormat="1" applyFont="1" applyFill="1" applyBorder="1" applyAlignment="1">
      <alignment horizontal="right" vertical="top"/>
    </xf>
    <xf numFmtId="173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44" fontId="7" fillId="5" borderId="11" xfId="1" applyNumberFormat="1" applyFont="1" applyFill="1" applyBorder="1" applyAlignment="1">
      <alignment horizontal="right" vertical="center" wrapText="1"/>
    </xf>
    <xf numFmtId="4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44" fontId="7" fillId="5" borderId="11" xfId="1" applyNumberFormat="1" applyFont="1" applyFill="1" applyBorder="1" applyAlignment="1">
      <alignment horizontal="right" vertical="center"/>
    </xf>
    <xf numFmtId="164" fontId="10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2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/>
    <xf numFmtId="0" fontId="12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left" wrapText="1"/>
    </xf>
    <xf numFmtId="0" fontId="16" fillId="3" borderId="1" xfId="0" applyFont="1" applyFill="1" applyBorder="1"/>
    <xf numFmtId="4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3" fillId="0" borderId="0" xfId="0" quotePrefix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44" fontId="12" fillId="0" borderId="0" xfId="0" applyNumberFormat="1" applyFont="1"/>
    <xf numFmtId="49" fontId="13" fillId="0" borderId="0" xfId="6" applyNumberFormat="1" applyFont="1" applyFill="1" applyBorder="1" applyAlignment="1">
      <alignment horizontal="center" vertical="top" wrapText="1"/>
    </xf>
    <xf numFmtId="0" fontId="13" fillId="0" borderId="0" xfId="6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171" fontId="13" fillId="0" borderId="0" xfId="6" applyNumberFormat="1" applyFont="1" applyFill="1" applyBorder="1" applyAlignment="1">
      <alignment horizontal="center" vertical="center" wrapText="1"/>
    </xf>
    <xf numFmtId="4" fontId="13" fillId="0" borderId="0" xfId="6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26" fillId="0" borderId="0" xfId="0" applyFont="1"/>
    <xf numFmtId="0" fontId="12" fillId="0" borderId="0" xfId="0" applyFont="1" applyBorder="1"/>
    <xf numFmtId="0" fontId="27" fillId="0" borderId="0" xfId="4" applyFont="1" applyAlignment="1">
      <alignment horizontal="center" vertical="top" wrapText="1"/>
    </xf>
    <xf numFmtId="0" fontId="28" fillId="0" borderId="0" xfId="4" applyFont="1" applyAlignment="1">
      <alignment vertical="top"/>
    </xf>
    <xf numFmtId="0" fontId="10" fillId="0" borderId="11" xfId="4" applyFont="1" applyBorder="1" applyAlignment="1">
      <alignment horizontal="justify" vertical="top" wrapText="1"/>
    </xf>
    <xf numFmtId="0" fontId="10" fillId="0" borderId="0" xfId="4" applyFont="1" applyAlignment="1">
      <alignment vertical="top"/>
    </xf>
    <xf numFmtId="0" fontId="10" fillId="0" borderId="0" xfId="4" applyFont="1" applyBorder="1" applyAlignment="1">
      <alignment vertical="top"/>
    </xf>
    <xf numFmtId="0" fontId="10" fillId="0" borderId="0" xfId="4" applyFont="1" applyBorder="1" applyAlignment="1">
      <alignment horizontal="justify" vertical="top" wrapText="1"/>
    </xf>
    <xf numFmtId="4" fontId="10" fillId="0" borderId="0" xfId="4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Fill="1" applyBorder="1"/>
    <xf numFmtId="4" fontId="18" fillId="0" borderId="0" xfId="0" applyNumberFormat="1" applyFont="1" applyFill="1" applyBorder="1"/>
    <xf numFmtId="4" fontId="10" fillId="0" borderId="11" xfId="4" applyNumberFormat="1" applyFont="1" applyFill="1" applyBorder="1" applyAlignment="1">
      <alignment horizontal="left" vertical="top" wrapText="1"/>
    </xf>
    <xf numFmtId="166" fontId="29" fillId="0" borderId="0" xfId="5" applyNumberFormat="1" applyFont="1" applyBorder="1" applyAlignment="1"/>
    <xf numFmtId="4" fontId="10" fillId="0" borderId="11" xfId="4" applyNumberFormat="1" applyFont="1" applyFill="1" applyBorder="1" applyAlignment="1">
      <alignment horizontal="right" vertical="top" wrapText="1"/>
    </xf>
    <xf numFmtId="0" fontId="18" fillId="0" borderId="0" xfId="0" applyFont="1" applyBorder="1"/>
    <xf numFmtId="0" fontId="16" fillId="0" borderId="0" xfId="0" applyFont="1" applyFill="1"/>
    <xf numFmtId="0" fontId="27" fillId="0" borderId="0" xfId="5" applyFont="1" applyFill="1" applyBorder="1" applyAlignment="1">
      <alignment horizontal="center"/>
    </xf>
    <xf numFmtId="0" fontId="28" fillId="0" borderId="0" xfId="5" applyFont="1"/>
    <xf numFmtId="0" fontId="28" fillId="0" borderId="0" xfId="5" applyFont="1" applyFill="1"/>
    <xf numFmtId="0" fontId="10" fillId="0" borderId="0" xfId="5" applyFont="1"/>
    <xf numFmtId="0" fontId="10" fillId="0" borderId="0" xfId="5" applyFont="1" applyBorder="1" applyAlignment="1">
      <alignment horizontal="center"/>
    </xf>
    <xf numFmtId="166" fontId="31" fillId="0" borderId="0" xfId="5" applyNumberFormat="1" applyFont="1" applyFill="1" applyBorder="1" applyAlignment="1"/>
    <xf numFmtId="174" fontId="1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7" fillId="0" borderId="0" xfId="4" applyFont="1" applyFill="1" applyBorder="1" applyAlignment="1">
      <alignment horizontal="center" vertical="top" wrapText="1"/>
    </xf>
    <xf numFmtId="0" fontId="27" fillId="0" borderId="0" xfId="4" applyFont="1" applyFill="1" applyAlignment="1">
      <alignment horizontal="center" vertical="top" wrapText="1"/>
    </xf>
    <xf numFmtId="4" fontId="10" fillId="0" borderId="0" xfId="4" applyNumberFormat="1" applyFont="1" applyFill="1" applyBorder="1" applyAlignment="1">
      <alignment horizontal="right" vertical="top" wrapText="1"/>
    </xf>
    <xf numFmtId="0" fontId="28" fillId="0" borderId="0" xfId="4" applyFont="1" applyBorder="1" applyAlignment="1">
      <alignment horizontal="justify" vertical="top" wrapText="1"/>
    </xf>
    <xf numFmtId="4" fontId="28" fillId="0" borderId="0" xfId="4" applyNumberFormat="1" applyFont="1" applyBorder="1" applyAlignment="1">
      <alignment horizontal="justify" vertical="top" wrapText="1"/>
    </xf>
    <xf numFmtId="4" fontId="12" fillId="0" borderId="0" xfId="0" applyNumberFormat="1" applyFont="1"/>
    <xf numFmtId="4" fontId="28" fillId="0" borderId="0" xfId="4" applyNumberFormat="1" applyFont="1" applyFill="1" applyBorder="1" applyAlignment="1">
      <alignment horizontal="justify" vertical="top" wrapText="1"/>
    </xf>
    <xf numFmtId="43" fontId="31" fillId="0" borderId="0" xfId="1" applyFont="1" applyFill="1" applyBorder="1" applyAlignment="1">
      <alignment vertical="top" wrapText="1"/>
    </xf>
    <xf numFmtId="43" fontId="12" fillId="0" borderId="0" xfId="1" applyFont="1"/>
    <xf numFmtId="0" fontId="16" fillId="0" borderId="0" xfId="0" applyFont="1" applyAlignment="1">
      <alignment horizontal="center" vertical="center"/>
    </xf>
    <xf numFmtId="0" fontId="16" fillId="0" borderId="18" xfId="0" applyFont="1" applyBorder="1"/>
    <xf numFmtId="0" fontId="33" fillId="0" borderId="0" xfId="0" applyFont="1" applyBorder="1"/>
    <xf numFmtId="0" fontId="34" fillId="0" borderId="0" xfId="0" applyFont="1" applyFill="1" applyBorder="1" applyAlignment="1">
      <alignment horizontal="center"/>
    </xf>
    <xf numFmtId="0" fontId="34" fillId="0" borderId="0" xfId="0" applyFont="1" applyBorder="1"/>
    <xf numFmtId="168" fontId="15" fillId="0" borderId="0" xfId="0" applyNumberFormat="1" applyFont="1" applyBorder="1"/>
    <xf numFmtId="0" fontId="35" fillId="0" borderId="0" xfId="7" applyFont="1" applyFill="1" applyBorder="1" applyAlignment="1" applyProtection="1">
      <alignment horizontal="center"/>
    </xf>
    <xf numFmtId="166" fontId="15" fillId="0" borderId="0" xfId="0" applyNumberFormat="1" applyFont="1" applyBorder="1"/>
    <xf numFmtId="4" fontId="15" fillId="0" borderId="0" xfId="0" applyNumberFormat="1" applyFont="1" applyBorder="1"/>
    <xf numFmtId="167" fontId="34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0" fontId="32" fillId="0" borderId="0" xfId="0" applyFont="1"/>
    <xf numFmtId="166" fontId="34" fillId="0" borderId="0" xfId="0" applyNumberFormat="1" applyFont="1" applyBorder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Fill="1" applyBorder="1"/>
    <xf numFmtId="0" fontId="15" fillId="0" borderId="0" xfId="0" applyFont="1" applyFill="1" applyBorder="1"/>
    <xf numFmtId="168" fontId="15" fillId="0" borderId="0" xfId="0" applyNumberFormat="1" applyFont="1" applyFill="1" applyBorder="1"/>
    <xf numFmtId="0" fontId="1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68" fontId="34" fillId="0" borderId="0" xfId="0" applyNumberFormat="1" applyFont="1" applyBorder="1"/>
    <xf numFmtId="169" fontId="16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/>
    <xf numFmtId="0" fontId="7" fillId="0" borderId="0" xfId="0" applyFont="1" applyFill="1"/>
    <xf numFmtId="0" fontId="35" fillId="0" borderId="0" xfId="7" applyFont="1" applyFill="1" applyAlignment="1" applyProtection="1">
      <alignment horizontal="center"/>
    </xf>
    <xf numFmtId="0" fontId="4" fillId="0" borderId="0" xfId="0" applyFont="1" applyFill="1"/>
    <xf numFmtId="4" fontId="34" fillId="0" borderId="0" xfId="0" applyNumberFormat="1" applyFont="1" applyBorder="1"/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right"/>
    </xf>
    <xf numFmtId="4" fontId="11" fillId="3" borderId="0" xfId="3" applyNumberFormat="1" applyFont="1" applyFill="1" applyBorder="1" applyAlignment="1" applyProtection="1"/>
    <xf numFmtId="43" fontId="16" fillId="0" borderId="0" xfId="0" applyNumberFormat="1" applyFont="1"/>
    <xf numFmtId="0" fontId="11" fillId="4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right"/>
    </xf>
    <xf numFmtId="166" fontId="36" fillId="0" borderId="2" xfId="0" applyNumberFormat="1" applyFont="1" applyFill="1" applyBorder="1"/>
    <xf numFmtId="10" fontId="17" fillId="0" borderId="0" xfId="0" applyNumberFormat="1" applyFont="1" applyBorder="1"/>
    <xf numFmtId="0" fontId="35" fillId="4" borderId="0" xfId="7" applyFont="1" applyFill="1" applyBorder="1" applyAlignment="1" applyProtection="1">
      <alignment horizontal="center"/>
    </xf>
    <xf numFmtId="165" fontId="11" fillId="0" borderId="0" xfId="3" applyFont="1" applyFill="1" applyBorder="1" applyAlignment="1" applyProtection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32" fillId="0" borderId="0" xfId="0" applyFont="1" applyBorder="1"/>
    <xf numFmtId="166" fontId="36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1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/>
    </xf>
    <xf numFmtId="164" fontId="4" fillId="0" borderId="11" xfId="1" applyNumberFormat="1" applyFont="1" applyBorder="1" applyAlignment="1">
      <alignment horizontal="right" vertical="top"/>
    </xf>
    <xf numFmtId="166" fontId="29" fillId="0" borderId="0" xfId="5" applyNumberFormat="1" applyFont="1" applyFill="1" applyBorder="1" applyAlignment="1">
      <alignment horizontal="right"/>
    </xf>
    <xf numFmtId="4" fontId="29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6" fontId="12" fillId="0" borderId="0" xfId="0" applyNumberFormat="1" applyFont="1"/>
    <xf numFmtId="166" fontId="16" fillId="0" borderId="0" xfId="0" applyNumberFormat="1" applyFont="1" applyBorder="1"/>
    <xf numFmtId="167" fontId="16" fillId="0" borderId="0" xfId="0" applyNumberFormat="1" applyFont="1"/>
    <xf numFmtId="4" fontId="16" fillId="0" borderId="0" xfId="0" applyNumberFormat="1" applyFont="1"/>
    <xf numFmtId="43" fontId="16" fillId="0" borderId="0" xfId="1" applyFont="1"/>
    <xf numFmtId="4" fontId="10" fillId="3" borderId="11" xfId="4" applyNumberFormat="1" applyFont="1" applyFill="1" applyBorder="1" applyAlignment="1">
      <alignment horizontal="right" vertical="top" wrapText="1"/>
    </xf>
    <xf numFmtId="164" fontId="29" fillId="0" borderId="21" xfId="1" applyNumberFormat="1" applyFont="1" applyBorder="1" applyAlignment="1">
      <alignment horizontal="right"/>
    </xf>
    <xf numFmtId="43" fontId="29" fillId="0" borderId="21" xfId="1" applyFont="1" applyBorder="1" applyAlignment="1">
      <alignment horizontal="right"/>
    </xf>
    <xf numFmtId="0" fontId="5" fillId="0" borderId="0" xfId="7" applyAlignment="1" applyProtection="1"/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6" fontId="17" fillId="2" borderId="4" xfId="0" applyNumberFormat="1" applyFont="1" applyFill="1" applyBorder="1" applyAlignment="1">
      <alignment horizontal="right" vertical="center"/>
    </xf>
    <xf numFmtId="166" fontId="17" fillId="2" borderId="5" xfId="0" applyNumberFormat="1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center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22" fillId="0" borderId="0" xfId="0" quotePrefix="1" applyFont="1" applyAlignment="1">
      <alignment horizontal="center" vertical="center" wrapText="1"/>
    </xf>
    <xf numFmtId="174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30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vertical="justify"/>
    </xf>
    <xf numFmtId="0" fontId="22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5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top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580480</xdr:colOff>
      <xdr:row>32</xdr:row>
      <xdr:rowOff>46895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84E3C9-D5A4-4C3B-B539-ADB17CF0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61905" cy="5838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466007</xdr:colOff>
      <xdr:row>46</xdr:row>
      <xdr:rowOff>75829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CC9190-BDC0-4F42-B1DE-49C9F9F8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5667375"/>
          <a:ext cx="5742857" cy="29714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227882</xdr:colOff>
      <xdr:row>45</xdr:row>
      <xdr:rowOff>75829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5E33E8-E9A1-4D8D-811A-2FB206C27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5162550"/>
          <a:ext cx="5742857" cy="2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1132757</xdr:colOff>
      <xdr:row>59</xdr:row>
      <xdr:rowOff>75829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31341-C34C-4F9A-BDBD-06F64801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7239000"/>
          <a:ext cx="5742857" cy="29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\Politicas%20contables\Politicas%20Contable%20Fondo%20Socorro%20Mutuo%20al%2030%20de%20setiembre%20del%202017.doc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..\Politicas%20contables\Politicas%20Contable%20Fondo%20Socorro%20Mutuo%20al%2030%20de%20setiembre%20del%202017.doc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..\Politicas%20contables\Politicas%20Contable%20Fondo%20Socorro%20Mutuo%20al%2030%20de%20setiembre%20del%202017.doc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G15" sqref="G15"/>
    </sheetView>
  </sheetViews>
  <sheetFormatPr baseColWidth="10" defaultColWidth="11" defaultRowHeight="14.25" x14ac:dyDescent="0.2"/>
  <cols>
    <col min="1" max="1" width="11.10937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Normal="100" workbookViewId="0">
      <selection activeCell="D8" sqref="D8:F8"/>
    </sheetView>
  </sheetViews>
  <sheetFormatPr baseColWidth="10" defaultColWidth="11" defaultRowHeight="14.25" x14ac:dyDescent="0.2"/>
  <cols>
    <col min="1" max="1" width="3" style="58" customWidth="1"/>
    <col min="2" max="2" width="40.21875" style="58" customWidth="1"/>
    <col min="3" max="3" width="1.77734375" style="58" customWidth="1"/>
    <col min="4" max="4" width="12.88671875" style="58" bestFit="1" customWidth="1"/>
    <col min="5" max="5" width="1.109375" style="58" customWidth="1"/>
    <col min="6" max="6" width="13.88671875" style="58" bestFit="1" customWidth="1"/>
    <col min="7" max="16384" width="11" style="58"/>
  </cols>
  <sheetData>
    <row r="2" spans="2:6" ht="32.25" x14ac:dyDescent="0.4">
      <c r="B2" s="78" t="s">
        <v>90</v>
      </c>
    </row>
    <row r="3" spans="2:6" ht="19.5" x14ac:dyDescent="0.2">
      <c r="B3" s="204" t="s">
        <v>146</v>
      </c>
      <c r="C3" s="204"/>
      <c r="D3" s="204"/>
      <c r="E3" s="204"/>
      <c r="F3" s="204"/>
    </row>
    <row r="4" spans="2:6" ht="17.25" customHeight="1" x14ac:dyDescent="0.2">
      <c r="B4" s="205" t="str">
        <f>+'Nota 5'!B4:F4</f>
        <v>Al 31 de diciembre del 2017</v>
      </c>
      <c r="C4" s="205"/>
      <c r="D4" s="205"/>
      <c r="E4" s="205"/>
      <c r="F4" s="205"/>
    </row>
    <row r="6" spans="2:6" x14ac:dyDescent="0.2">
      <c r="B6" s="11" t="s">
        <v>83</v>
      </c>
      <c r="C6" s="80"/>
      <c r="D6" s="11" t="s">
        <v>84</v>
      </c>
      <c r="E6" s="14"/>
      <c r="F6" s="11" t="s">
        <v>71</v>
      </c>
    </row>
    <row r="7" spans="2:6" ht="5.25" customHeight="1" x14ac:dyDescent="0.2">
      <c r="B7" s="14"/>
      <c r="C7" s="81"/>
      <c r="D7" s="14"/>
      <c r="E7" s="14"/>
      <c r="F7" s="14"/>
    </row>
    <row r="8" spans="2:6" s="64" customFormat="1" x14ac:dyDescent="0.2">
      <c r="B8" s="103" t="s">
        <v>91</v>
      </c>
      <c r="C8" s="104"/>
      <c r="D8" s="105">
        <v>5479.51</v>
      </c>
      <c r="E8" s="62"/>
      <c r="F8" s="105">
        <v>108646.64</v>
      </c>
    </row>
    <row r="9" spans="2:6" s="64" customFormat="1" ht="6" customHeight="1" x14ac:dyDescent="0.2">
      <c r="B9" s="25"/>
      <c r="C9" s="24"/>
      <c r="D9" s="26"/>
      <c r="E9" s="27"/>
      <c r="F9" s="26"/>
    </row>
    <row r="10" spans="2:6" s="64" customFormat="1" x14ac:dyDescent="0.2">
      <c r="B10" s="4" t="s">
        <v>109</v>
      </c>
      <c r="C10" s="83"/>
      <c r="D10" s="28">
        <f>SUM(D8:D8)</f>
        <v>5479.51</v>
      </c>
      <c r="E10" s="6"/>
      <c r="F10" s="28">
        <f>SUM(F8:F8)</f>
        <v>108646.64</v>
      </c>
    </row>
    <row r="14" spans="2:6" x14ac:dyDescent="0.2">
      <c r="B14" s="206"/>
      <c r="C14" s="206"/>
      <c r="D14" s="206"/>
      <c r="E14" s="206"/>
      <c r="F14" s="206"/>
    </row>
    <row r="15" spans="2:6" x14ac:dyDescent="0.2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zoomScaleNormal="100" workbookViewId="0">
      <selection activeCell="D25" sqref="D25"/>
    </sheetView>
  </sheetViews>
  <sheetFormatPr baseColWidth="10" defaultColWidth="11" defaultRowHeight="14.25" x14ac:dyDescent="0.2"/>
  <cols>
    <col min="1" max="1" width="4.77734375" style="58" customWidth="1"/>
    <col min="2" max="2" width="40.21875" style="58" customWidth="1"/>
    <col min="3" max="3" width="1.44140625" style="58" customWidth="1"/>
    <col min="4" max="4" width="11" style="58"/>
    <col min="5" max="5" width="1.44140625" style="58" customWidth="1"/>
    <col min="6" max="6" width="12.44140625" style="58" customWidth="1"/>
    <col min="7" max="16384" width="11" style="58"/>
  </cols>
  <sheetData>
    <row r="2" spans="2:6" ht="32.25" x14ac:dyDescent="0.4">
      <c r="B2" s="78" t="s">
        <v>92</v>
      </c>
    </row>
    <row r="3" spans="2:6" ht="19.5" x14ac:dyDescent="0.2">
      <c r="B3" s="204" t="s">
        <v>93</v>
      </c>
      <c r="C3" s="204"/>
      <c r="D3" s="204"/>
      <c r="E3" s="204"/>
      <c r="F3" s="204"/>
    </row>
    <row r="4" spans="2:6" ht="15" x14ac:dyDescent="0.2">
      <c r="B4" s="205" t="str">
        <f>+'Nota 6'!B4:F4</f>
        <v>Al 31 de diciembre del 2017</v>
      </c>
      <c r="C4" s="205"/>
      <c r="D4" s="205"/>
      <c r="E4" s="205"/>
      <c r="F4" s="205"/>
    </row>
    <row r="6" spans="2:6" x14ac:dyDescent="0.2">
      <c r="B6" s="11" t="s">
        <v>83</v>
      </c>
      <c r="C6" s="80"/>
      <c r="D6" s="11" t="s">
        <v>84</v>
      </c>
      <c r="E6" s="9"/>
      <c r="F6" s="11" t="s">
        <v>71</v>
      </c>
    </row>
    <row r="7" spans="2:6" ht="6.75" customHeight="1" x14ac:dyDescent="0.2">
      <c r="B7" s="14"/>
      <c r="C7" s="81"/>
      <c r="D7" s="14"/>
      <c r="E7" s="14"/>
      <c r="F7" s="14"/>
    </row>
    <row r="8" spans="2:6" s="64" customFormat="1" x14ac:dyDescent="0.2">
      <c r="B8" s="103" t="s">
        <v>93</v>
      </c>
      <c r="C8" s="104"/>
      <c r="D8" s="105">
        <v>72.94</v>
      </c>
      <c r="E8" s="62"/>
      <c r="F8" s="105">
        <v>239.55</v>
      </c>
    </row>
    <row r="9" spans="2:6" s="64" customFormat="1" ht="7.5" customHeight="1" x14ac:dyDescent="0.2">
      <c r="B9" s="25"/>
      <c r="C9" s="24"/>
      <c r="D9" s="26"/>
      <c r="E9" s="27"/>
      <c r="F9" s="26"/>
    </row>
    <row r="10" spans="2:6" s="64" customFormat="1" x14ac:dyDescent="0.2">
      <c r="B10" s="4" t="s">
        <v>139</v>
      </c>
      <c r="C10" s="83"/>
      <c r="D10" s="28">
        <f>SUM(D8:D8)</f>
        <v>72.94</v>
      </c>
      <c r="E10" s="6"/>
      <c r="F10" s="28">
        <f>SUM(F8:F8)</f>
        <v>239.55</v>
      </c>
    </row>
    <row r="13" spans="2:6" x14ac:dyDescent="0.2">
      <c r="B13" s="59"/>
    </row>
    <row r="15" spans="2:6" ht="14.25" customHeight="1" x14ac:dyDescent="0.2">
      <c r="B15" s="208"/>
      <c r="C15" s="208"/>
      <c r="D15" s="208"/>
      <c r="E15" s="208"/>
      <c r="F15" s="208"/>
    </row>
    <row r="16" spans="2:6" x14ac:dyDescent="0.2">
      <c r="B16" s="208"/>
      <c r="C16" s="208"/>
      <c r="D16" s="208"/>
      <c r="E16" s="208"/>
      <c r="F16" s="208"/>
    </row>
    <row r="18" spans="2:6" x14ac:dyDescent="0.2">
      <c r="B18" s="208"/>
      <c r="C18" s="208"/>
      <c r="D18" s="208"/>
      <c r="E18" s="208"/>
      <c r="F18" s="208"/>
    </row>
    <row r="19" spans="2:6" x14ac:dyDescent="0.2">
      <c r="B19" s="208"/>
      <c r="C19" s="208"/>
      <c r="D19" s="208"/>
      <c r="E19" s="208"/>
      <c r="F19" s="208"/>
    </row>
    <row r="20" spans="2:6" hidden="1" x14ac:dyDescent="0.2">
      <c r="B20" s="208"/>
      <c r="C20" s="208"/>
      <c r="D20" s="208"/>
      <c r="E20" s="208"/>
      <c r="F20" s="208"/>
    </row>
    <row r="22" spans="2:6" x14ac:dyDescent="0.2">
      <c r="B22" s="206"/>
      <c r="C22" s="206"/>
      <c r="D22" s="206"/>
      <c r="E22" s="206"/>
      <c r="F22" s="206"/>
    </row>
    <row r="23" spans="2:6" x14ac:dyDescent="0.2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zoomScaleNormal="100" workbookViewId="0">
      <selection activeCell="D18" sqref="D18"/>
    </sheetView>
  </sheetViews>
  <sheetFormatPr baseColWidth="10" defaultColWidth="11" defaultRowHeight="14.25" x14ac:dyDescent="0.2"/>
  <cols>
    <col min="1" max="1" width="4.77734375" style="58" customWidth="1"/>
    <col min="2" max="2" width="46.33203125" style="58" customWidth="1"/>
    <col min="3" max="3" width="1.44140625" style="58" customWidth="1"/>
    <col min="4" max="4" width="18.88671875" style="58" bestFit="1" customWidth="1"/>
    <col min="5" max="5" width="16.21875" style="58" customWidth="1"/>
    <col min="6" max="6" width="11" style="63"/>
    <col min="7" max="16384" width="11" style="58"/>
  </cols>
  <sheetData>
    <row r="2" spans="2:7" ht="32.25" x14ac:dyDescent="0.4">
      <c r="B2" s="78" t="s">
        <v>94</v>
      </c>
    </row>
    <row r="3" spans="2:7" ht="22.5" x14ac:dyDescent="0.2">
      <c r="B3" s="204" t="s">
        <v>3</v>
      </c>
      <c r="C3" s="204"/>
      <c r="D3" s="204"/>
      <c r="E3" s="79"/>
    </row>
    <row r="4" spans="2:7" ht="22.5" x14ac:dyDescent="0.2">
      <c r="B4" s="205" t="str">
        <f>+'Nota 7'!B4:F4</f>
        <v>Al 31 de diciembre del 2017</v>
      </c>
      <c r="C4" s="205"/>
      <c r="D4" s="205"/>
      <c r="E4" s="79"/>
    </row>
    <row r="5" spans="2:7" x14ac:dyDescent="0.2">
      <c r="E5" s="101"/>
      <c r="F5" s="101"/>
      <c r="G5" s="101"/>
    </row>
    <row r="6" spans="2:7" x14ac:dyDescent="0.2">
      <c r="B6" s="11" t="s">
        <v>98</v>
      </c>
      <c r="C6" s="80"/>
      <c r="D6" s="15" t="s">
        <v>70</v>
      </c>
      <c r="E6" s="14"/>
      <c r="F6" s="101"/>
      <c r="G6" s="101"/>
    </row>
    <row r="7" spans="2:7" ht="7.5" customHeight="1" x14ac:dyDescent="0.2">
      <c r="B7" s="93"/>
      <c r="C7" s="94"/>
      <c r="D7" s="93"/>
      <c r="E7" s="101"/>
      <c r="F7" s="101"/>
      <c r="G7" s="101"/>
    </row>
    <row r="8" spans="2:7" s="64" customFormat="1" x14ac:dyDescent="0.2">
      <c r="B8" s="95" t="s">
        <v>95</v>
      </c>
      <c r="C8" s="96"/>
      <c r="D8" s="105">
        <v>98998.99</v>
      </c>
      <c r="E8" s="90"/>
      <c r="F8" s="90"/>
      <c r="G8" s="90"/>
    </row>
    <row r="9" spans="2:7" s="64" customFormat="1" x14ac:dyDescent="0.2">
      <c r="B9" s="95" t="s">
        <v>96</v>
      </c>
      <c r="C9" s="97"/>
      <c r="D9" s="105">
        <v>92057998.469999999</v>
      </c>
      <c r="E9" s="90"/>
      <c r="F9" s="90"/>
      <c r="G9" s="90"/>
    </row>
    <row r="10" spans="2:7" s="64" customFormat="1" x14ac:dyDescent="0.2">
      <c r="B10" s="95" t="s">
        <v>97</v>
      </c>
      <c r="C10" s="97"/>
      <c r="D10" s="105">
        <v>99000</v>
      </c>
      <c r="E10" s="90"/>
      <c r="F10" s="90"/>
      <c r="G10" s="90"/>
    </row>
    <row r="11" spans="2:7" s="64" customFormat="1" ht="7.5" customHeight="1" x14ac:dyDescent="0.2">
      <c r="B11" s="98"/>
      <c r="C11" s="96"/>
      <c r="D11" s="99"/>
      <c r="E11" s="102"/>
      <c r="F11" s="90"/>
      <c r="G11" s="90"/>
    </row>
    <row r="12" spans="2:7" s="64" customFormat="1" x14ac:dyDescent="0.2">
      <c r="B12" s="4" t="s">
        <v>99</v>
      </c>
      <c r="C12" s="100"/>
      <c r="D12" s="48">
        <f>SUM(D8:D10)</f>
        <v>92255997.459999993</v>
      </c>
      <c r="E12" s="31"/>
      <c r="F12" s="90"/>
      <c r="G12" s="90"/>
    </row>
    <row r="13" spans="2:7" x14ac:dyDescent="0.2">
      <c r="E13" s="101"/>
      <c r="F13" s="101"/>
      <c r="G13" s="101"/>
    </row>
    <row r="14" spans="2:7" x14ac:dyDescent="0.2">
      <c r="E14" s="101"/>
      <c r="F14" s="101"/>
      <c r="G14" s="101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showGridLines="0" zoomScaleNormal="100" workbookViewId="0">
      <selection activeCell="B16" sqref="B16:D19"/>
    </sheetView>
  </sheetViews>
  <sheetFormatPr baseColWidth="10" defaultColWidth="11" defaultRowHeight="14.25" x14ac:dyDescent="0.2"/>
  <cols>
    <col min="1" max="1" width="4" style="58" customWidth="1"/>
    <col min="2" max="2" width="45.21875" style="58" customWidth="1"/>
    <col min="3" max="3" width="1.77734375" style="58" customWidth="1"/>
    <col min="4" max="4" width="17.77734375" style="58" customWidth="1"/>
    <col min="5" max="16384" width="11" style="58"/>
  </cols>
  <sheetData>
    <row r="2" spans="2:4" ht="32.25" x14ac:dyDescent="0.4">
      <c r="B2" s="78" t="s">
        <v>100</v>
      </c>
    </row>
    <row r="3" spans="2:4" ht="19.5" x14ac:dyDescent="0.2">
      <c r="B3" s="204" t="s">
        <v>148</v>
      </c>
      <c r="C3" s="204"/>
      <c r="D3" s="204"/>
    </row>
    <row r="4" spans="2:4" ht="15" x14ac:dyDescent="0.2">
      <c r="B4" s="205" t="str">
        <f>+'Nota 8'!B4:D4</f>
        <v>Al 31 de diciembre del 2017</v>
      </c>
      <c r="C4" s="205"/>
      <c r="D4" s="205"/>
    </row>
    <row r="6" spans="2:4" x14ac:dyDescent="0.2">
      <c r="B6" s="11" t="s">
        <v>98</v>
      </c>
      <c r="C6" s="80"/>
      <c r="D6" s="15" t="s">
        <v>70</v>
      </c>
    </row>
    <row r="7" spans="2:4" ht="7.5" customHeight="1" thickBot="1" x14ac:dyDescent="0.25">
      <c r="B7" s="93"/>
      <c r="C7" s="94"/>
      <c r="D7" s="93"/>
    </row>
    <row r="8" spans="2:4" s="64" customFormat="1" ht="15.75" thickTop="1" thickBot="1" x14ac:dyDescent="0.25">
      <c r="B8" s="95" t="s">
        <v>175</v>
      </c>
      <c r="C8" s="96"/>
      <c r="D8" s="192">
        <v>124165500</v>
      </c>
    </row>
    <row r="9" spans="2:4" s="64" customFormat="1" ht="15.75" thickTop="1" thickBot="1" x14ac:dyDescent="0.25">
      <c r="B9" s="95" t="s">
        <v>177</v>
      </c>
      <c r="C9" s="97"/>
      <c r="D9" s="192">
        <v>8540000</v>
      </c>
    </row>
    <row r="10" spans="2:4" s="64" customFormat="1" ht="15.75" thickTop="1" thickBot="1" x14ac:dyDescent="0.25">
      <c r="B10" s="95" t="s">
        <v>176</v>
      </c>
      <c r="C10" s="97"/>
      <c r="D10" s="192">
        <v>161250</v>
      </c>
    </row>
    <row r="11" spans="2:4" s="64" customFormat="1" ht="6.75" customHeight="1" thickTop="1" x14ac:dyDescent="0.2">
      <c r="B11" s="98"/>
      <c r="C11" s="96"/>
      <c r="D11" s="99"/>
    </row>
    <row r="12" spans="2:4" s="64" customFormat="1" x14ac:dyDescent="0.2">
      <c r="B12" s="4" t="s">
        <v>147</v>
      </c>
      <c r="C12" s="100"/>
      <c r="D12" s="30">
        <f>SUM(D8:D10)</f>
        <v>132866750</v>
      </c>
    </row>
    <row r="14" spans="2:4" x14ac:dyDescent="0.2">
      <c r="B14" s="59"/>
    </row>
    <row r="16" spans="2:4" x14ac:dyDescent="0.2">
      <c r="B16" s="206"/>
      <c r="C16" s="206"/>
      <c r="D16" s="206"/>
    </row>
    <row r="17" spans="2:4" x14ac:dyDescent="0.2">
      <c r="B17" s="206"/>
      <c r="C17" s="206"/>
      <c r="D17" s="206"/>
    </row>
    <row r="18" spans="2:4" x14ac:dyDescent="0.2">
      <c r="B18" s="206"/>
      <c r="C18" s="206"/>
      <c r="D18" s="206"/>
    </row>
    <row r="19" spans="2:4" x14ac:dyDescent="0.2">
      <c r="B19" s="206"/>
      <c r="C19" s="206"/>
      <c r="D19" s="206"/>
    </row>
    <row r="21" spans="2:4" x14ac:dyDescent="0.2">
      <c r="B21" s="206"/>
      <c r="C21" s="206"/>
      <c r="D21" s="206"/>
    </row>
    <row r="22" spans="2:4" x14ac:dyDescent="0.2">
      <c r="B22" s="206"/>
      <c r="C22" s="206"/>
      <c r="D22" s="206"/>
    </row>
    <row r="23" spans="2:4" x14ac:dyDescent="0.2">
      <c r="B23" s="206"/>
      <c r="C23" s="206"/>
      <c r="D23" s="206"/>
    </row>
    <row r="25" spans="2:4" x14ac:dyDescent="0.2">
      <c r="B25" s="206"/>
      <c r="C25" s="206"/>
      <c r="D25" s="206"/>
    </row>
    <row r="26" spans="2:4" x14ac:dyDescent="0.2">
      <c r="B26" s="206"/>
      <c r="C26" s="206"/>
      <c r="D26" s="206"/>
    </row>
    <row r="27" spans="2:4" x14ac:dyDescent="0.2">
      <c r="B27" s="206"/>
      <c r="C27" s="206"/>
      <c r="D27" s="206"/>
    </row>
    <row r="28" spans="2:4" x14ac:dyDescent="0.2">
      <c r="B28" s="206"/>
      <c r="C28" s="206"/>
      <c r="D28" s="206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D18" sqref="D18"/>
    </sheetView>
  </sheetViews>
  <sheetFormatPr baseColWidth="10" defaultColWidth="11" defaultRowHeight="14.25" x14ac:dyDescent="0.2"/>
  <cols>
    <col min="1" max="1" width="5" style="58" customWidth="1"/>
    <col min="2" max="2" width="32.77734375" style="58" customWidth="1"/>
    <col min="3" max="3" width="1.44140625" style="58" customWidth="1"/>
    <col min="4" max="4" width="15.109375" style="58" bestFit="1" customWidth="1"/>
    <col min="5" max="5" width="1.44140625" style="58" customWidth="1"/>
    <col min="6" max="16384" width="11" style="58"/>
  </cols>
  <sheetData>
    <row r="2" spans="2:6" ht="32.25" x14ac:dyDescent="0.4">
      <c r="B2" s="78" t="s">
        <v>138</v>
      </c>
    </row>
    <row r="3" spans="2:6" ht="19.5" x14ac:dyDescent="0.2">
      <c r="B3" s="209" t="s">
        <v>149</v>
      </c>
      <c r="C3" s="204"/>
      <c r="D3" s="204"/>
    </row>
    <row r="4" spans="2:6" ht="15" x14ac:dyDescent="0.2">
      <c r="B4" s="205" t="str">
        <f>+'Nota 9'!B4:D4</f>
        <v>Al 31 de diciembre del 2017</v>
      </c>
      <c r="C4" s="205"/>
      <c r="D4" s="205"/>
    </row>
    <row r="6" spans="2:6" x14ac:dyDescent="0.2">
      <c r="B6" s="11" t="s">
        <v>83</v>
      </c>
      <c r="C6" s="80"/>
      <c r="D6" s="11" t="s">
        <v>84</v>
      </c>
      <c r="E6" s="16"/>
      <c r="F6" s="92"/>
    </row>
    <row r="7" spans="2:6" ht="3.75" customHeight="1" thickBot="1" x14ac:dyDescent="0.25">
      <c r="B7" s="14"/>
      <c r="C7" s="81"/>
      <c r="D7" s="14"/>
      <c r="E7" s="14"/>
    </row>
    <row r="8" spans="2:6" s="64" customFormat="1" ht="15.75" thickTop="1" thickBot="1" x14ac:dyDescent="0.25">
      <c r="B8" s="29" t="s">
        <v>101</v>
      </c>
      <c r="C8" s="82"/>
      <c r="D8" s="191">
        <v>1175849.6299999999</v>
      </c>
      <c r="E8" s="23"/>
    </row>
    <row r="9" spans="2:6" s="64" customFormat="1" ht="5.25" customHeight="1" thickTop="1" thickBot="1" x14ac:dyDescent="0.25">
      <c r="B9" s="25"/>
      <c r="C9" s="24"/>
      <c r="D9" s="191"/>
      <c r="E9" s="27"/>
    </row>
    <row r="10" spans="2:6" s="64" customFormat="1" ht="15" thickTop="1" x14ac:dyDescent="0.2">
      <c r="B10" s="4" t="s">
        <v>150</v>
      </c>
      <c r="C10" s="83"/>
      <c r="D10" s="28">
        <f>SUM(D8:D8)</f>
        <v>1175849.6299999999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zoomScaleNormal="100" workbookViewId="0">
      <selection activeCell="F19" sqref="F19"/>
    </sheetView>
  </sheetViews>
  <sheetFormatPr baseColWidth="10" defaultColWidth="11" defaultRowHeight="14.25" x14ac:dyDescent="0.2"/>
  <cols>
    <col min="1" max="1" width="3.77734375" style="58" customWidth="1"/>
    <col min="2" max="2" width="12.109375" style="58" bestFit="1" customWidth="1"/>
    <col min="3" max="3" width="11" style="58" bestFit="1" customWidth="1"/>
    <col min="4" max="4" width="14.77734375" style="58" customWidth="1"/>
    <col min="5" max="5" width="11.109375" style="58" bestFit="1" customWidth="1"/>
    <col min="6" max="6" width="12.77734375" style="58" bestFit="1" customWidth="1"/>
    <col min="7" max="7" width="15" style="58" customWidth="1"/>
    <col min="8" max="8" width="19.77734375" style="58" bestFit="1" customWidth="1"/>
    <col min="9" max="16384" width="11" style="58"/>
  </cols>
  <sheetData>
    <row r="2" spans="2:8" ht="32.25" x14ac:dyDescent="0.4">
      <c r="B2" s="173" t="s">
        <v>102</v>
      </c>
    </row>
    <row r="3" spans="2:8" ht="19.5" x14ac:dyDescent="0.2">
      <c r="B3" s="204" t="s">
        <v>151</v>
      </c>
      <c r="C3" s="204"/>
      <c r="D3" s="204"/>
      <c r="E3" s="204"/>
      <c r="F3" s="204"/>
      <c r="G3" s="204"/>
      <c r="H3" s="204"/>
    </row>
    <row r="4" spans="2:8" ht="15" x14ac:dyDescent="0.2">
      <c r="B4" s="205" t="str">
        <f>+'Nota 10'!B4:D4</f>
        <v>Al 31 de diciembre del 2017</v>
      </c>
      <c r="C4" s="205"/>
      <c r="D4" s="205"/>
      <c r="E4" s="205"/>
      <c r="F4" s="205"/>
      <c r="G4" s="205"/>
      <c r="H4" s="205"/>
    </row>
    <row r="6" spans="2:8" ht="25.5" x14ac:dyDescent="0.2">
      <c r="B6" s="11" t="s">
        <v>103</v>
      </c>
      <c r="C6" s="11" t="s">
        <v>104</v>
      </c>
      <c r="D6" s="11" t="s">
        <v>165</v>
      </c>
      <c r="E6" s="11" t="s">
        <v>164</v>
      </c>
      <c r="F6" s="11" t="s">
        <v>166</v>
      </c>
      <c r="G6" s="11" t="s">
        <v>105</v>
      </c>
      <c r="H6" s="11" t="s">
        <v>163</v>
      </c>
    </row>
    <row r="7" spans="2:8" s="63" customFormat="1" ht="6" customHeight="1" x14ac:dyDescent="0.2">
      <c r="B7" s="14"/>
      <c r="C7" s="14"/>
      <c r="D7" s="14"/>
      <c r="E7" s="14"/>
      <c r="F7" s="14"/>
      <c r="G7" s="14"/>
      <c r="H7" s="14"/>
    </row>
    <row r="8" spans="2:8" s="64" customFormat="1" x14ac:dyDescent="0.2">
      <c r="B8" s="168" t="s">
        <v>196</v>
      </c>
      <c r="C8" s="169" t="s">
        <v>108</v>
      </c>
      <c r="D8" s="169">
        <v>87</v>
      </c>
      <c r="E8" s="170">
        <v>6.7500000000000004E-2</v>
      </c>
      <c r="F8" s="171">
        <v>43011</v>
      </c>
      <c r="G8" s="171">
        <v>42828</v>
      </c>
      <c r="H8" s="172">
        <v>9588863.4600000009</v>
      </c>
    </row>
    <row r="9" spans="2:8" s="64" customFormat="1" x14ac:dyDescent="0.2">
      <c r="B9" s="168" t="s">
        <v>199</v>
      </c>
      <c r="C9" s="169" t="s">
        <v>106</v>
      </c>
      <c r="D9" s="169">
        <v>15</v>
      </c>
      <c r="E9" s="170">
        <v>4.8300000000000003E-2</v>
      </c>
      <c r="F9" s="171">
        <v>43084</v>
      </c>
      <c r="G9" s="171">
        <v>42750</v>
      </c>
      <c r="H9" s="172">
        <v>95450067.180000007</v>
      </c>
    </row>
    <row r="10" spans="2:8" s="64" customFormat="1" x14ac:dyDescent="0.2">
      <c r="B10" s="168" t="s">
        <v>194</v>
      </c>
      <c r="C10" s="169" t="s">
        <v>108</v>
      </c>
      <c r="D10" s="169">
        <v>129</v>
      </c>
      <c r="E10" s="170">
        <v>6.6699999999999995E-2</v>
      </c>
      <c r="F10" s="171">
        <v>42968</v>
      </c>
      <c r="G10" s="171">
        <v>43152</v>
      </c>
      <c r="H10" s="172">
        <v>5394165.5899999999</v>
      </c>
    </row>
    <row r="11" spans="2:8" s="64" customFormat="1" x14ac:dyDescent="0.2">
      <c r="B11" s="168" t="s">
        <v>195</v>
      </c>
      <c r="C11" s="169" t="s">
        <v>108</v>
      </c>
      <c r="D11" s="169">
        <v>128</v>
      </c>
      <c r="E11" s="170">
        <v>6.7900000000000002E-2</v>
      </c>
      <c r="F11" s="171">
        <v>42969</v>
      </c>
      <c r="G11" s="171">
        <v>43334</v>
      </c>
      <c r="H11" s="172">
        <v>9565785.6099999994</v>
      </c>
    </row>
    <row r="12" spans="2:8" s="64" customFormat="1" x14ac:dyDescent="0.2">
      <c r="B12" s="168" t="s">
        <v>178</v>
      </c>
      <c r="C12" s="169" t="s">
        <v>106</v>
      </c>
      <c r="D12" s="169">
        <v>169</v>
      </c>
      <c r="E12" s="170">
        <v>5.704E-2</v>
      </c>
      <c r="F12" s="171">
        <v>42927</v>
      </c>
      <c r="G12" s="171">
        <v>43111</v>
      </c>
      <c r="H12" s="172">
        <v>13131663.84</v>
      </c>
    </row>
    <row r="13" spans="2:8" s="64" customFormat="1" ht="4.5" customHeight="1" x14ac:dyDescent="0.2">
      <c r="B13" s="168"/>
      <c r="C13" s="169"/>
      <c r="D13" s="169"/>
      <c r="E13" s="170"/>
      <c r="F13" s="171"/>
      <c r="G13" s="171"/>
      <c r="H13" s="172"/>
    </row>
    <row r="14" spans="2:8" s="64" customFormat="1" x14ac:dyDescent="0.2">
      <c r="B14" s="168" t="s">
        <v>107</v>
      </c>
      <c r="C14" s="169" t="s">
        <v>169</v>
      </c>
      <c r="D14" s="169">
        <v>3098</v>
      </c>
      <c r="E14" s="170">
        <v>5.9999999999999995E-4</v>
      </c>
      <c r="F14" s="171">
        <v>39651</v>
      </c>
      <c r="G14" s="171">
        <v>44573</v>
      </c>
      <c r="H14" s="172">
        <v>25468317.970000003</v>
      </c>
    </row>
    <row r="15" spans="2:8" s="90" customFormat="1" ht="7.5" customHeight="1" x14ac:dyDescent="0.2">
      <c r="B15" s="85"/>
      <c r="C15" s="86"/>
      <c r="D15" s="86"/>
      <c r="E15" s="87"/>
      <c r="F15" s="88"/>
      <c r="G15" s="88"/>
      <c r="H15" s="89"/>
    </row>
    <row r="16" spans="2:8" s="64" customFormat="1" x14ac:dyDescent="0.2">
      <c r="B16" s="210" t="s">
        <v>139</v>
      </c>
      <c r="C16" s="210"/>
      <c r="D16" s="210"/>
      <c r="E16" s="210"/>
      <c r="F16" s="210"/>
      <c r="G16" s="210"/>
      <c r="H16" s="20">
        <f>SUM(H8:H14)</f>
        <v>158598863.65000004</v>
      </c>
    </row>
    <row r="18" spans="2:2" x14ac:dyDescent="0.2">
      <c r="B18" s="91" t="s">
        <v>167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6:G16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opLeftCell="B1" zoomScaleNormal="100" workbookViewId="0">
      <selection activeCell="D8" sqref="D8"/>
    </sheetView>
  </sheetViews>
  <sheetFormatPr baseColWidth="10" defaultColWidth="11" defaultRowHeight="14.25" x14ac:dyDescent="0.2"/>
  <cols>
    <col min="1" max="1" width="5.44140625" style="58" customWidth="1"/>
    <col min="2" max="2" width="53.21875" style="58" customWidth="1"/>
    <col min="3" max="3" width="1.77734375" style="58" customWidth="1"/>
    <col min="4" max="4" width="18.77734375" style="58" bestFit="1" customWidth="1"/>
    <col min="5" max="5" width="11" style="58"/>
    <col min="6" max="6" width="42.77734375" style="58" customWidth="1"/>
    <col min="7" max="7" width="13.44140625" style="58" customWidth="1"/>
    <col min="8" max="16384" width="11" style="58"/>
  </cols>
  <sheetData>
    <row r="2" spans="2:8" ht="32.25" x14ac:dyDescent="0.4">
      <c r="B2" s="78" t="s">
        <v>110</v>
      </c>
    </row>
    <row r="3" spans="2:8" ht="22.5" x14ac:dyDescent="0.2">
      <c r="B3" s="204" t="s">
        <v>152</v>
      </c>
      <c r="C3" s="204"/>
      <c r="D3" s="204"/>
      <c r="E3" s="79"/>
      <c r="F3" s="79"/>
      <c r="G3" s="79"/>
      <c r="H3" s="79"/>
    </row>
    <row r="4" spans="2:8" ht="22.5" x14ac:dyDescent="0.2">
      <c r="B4" s="205" t="str">
        <f>+'Nota 11'!B4:H4</f>
        <v>Al 31 de diciembre del 2017</v>
      </c>
      <c r="C4" s="205"/>
      <c r="D4" s="205"/>
      <c r="E4" s="79"/>
      <c r="F4" s="79"/>
      <c r="G4" s="79"/>
      <c r="H4" s="79"/>
    </row>
    <row r="6" spans="2:8" x14ac:dyDescent="0.2">
      <c r="B6" s="11" t="s">
        <v>111</v>
      </c>
      <c r="C6" s="80"/>
      <c r="D6" s="11" t="s">
        <v>112</v>
      </c>
    </row>
    <row r="7" spans="2:8" ht="9" customHeight="1" x14ac:dyDescent="0.2">
      <c r="B7" s="14"/>
      <c r="C7" s="81"/>
      <c r="D7" s="14"/>
    </row>
    <row r="8" spans="2:8" s="64" customFormat="1" x14ac:dyDescent="0.2">
      <c r="B8" s="55" t="s">
        <v>179</v>
      </c>
      <c r="C8" s="82"/>
      <c r="D8" s="22">
        <v>55839000</v>
      </c>
    </row>
    <row r="9" spans="2:8" s="64" customFormat="1" x14ac:dyDescent="0.2">
      <c r="B9" s="55" t="s">
        <v>180</v>
      </c>
      <c r="C9" s="82"/>
      <c r="D9" s="174"/>
    </row>
    <row r="10" spans="2:8" s="64" customFormat="1" x14ac:dyDescent="0.2">
      <c r="B10" s="55" t="s">
        <v>181</v>
      </c>
      <c r="C10" s="82"/>
      <c r="D10" s="174"/>
    </row>
    <row r="11" spans="2:8" s="64" customFormat="1" ht="8.25" customHeight="1" x14ac:dyDescent="0.2">
      <c r="B11" s="25"/>
      <c r="C11" s="24"/>
      <c r="D11" s="26"/>
    </row>
    <row r="12" spans="2:8" s="64" customFormat="1" x14ac:dyDescent="0.2">
      <c r="B12" s="56" t="s">
        <v>153</v>
      </c>
      <c r="C12" s="83"/>
      <c r="D12" s="28">
        <f>SUM(D8:D11)</f>
        <v>55839000</v>
      </c>
    </row>
    <row r="14" spans="2:8" ht="22.5" x14ac:dyDescent="0.2">
      <c r="B14" s="211"/>
      <c r="C14" s="211"/>
      <c r="D14" s="211"/>
    </row>
    <row r="16" spans="2:8" x14ac:dyDescent="0.2">
      <c r="B16" s="208"/>
      <c r="C16" s="208"/>
      <c r="D16" s="208"/>
    </row>
    <row r="17" spans="2:4" x14ac:dyDescent="0.2">
      <c r="B17" s="212"/>
      <c r="C17" s="212"/>
      <c r="D17" s="212"/>
    </row>
    <row r="18" spans="2:4" x14ac:dyDescent="0.2">
      <c r="B18" s="212"/>
      <c r="C18" s="212"/>
      <c r="D18" s="212"/>
    </row>
    <row r="19" spans="2:4" x14ac:dyDescent="0.2">
      <c r="B19" s="212"/>
      <c r="C19" s="212"/>
      <c r="D19" s="212"/>
    </row>
    <row r="20" spans="2:4" x14ac:dyDescent="0.2">
      <c r="B20" s="208"/>
      <c r="C20" s="208"/>
      <c r="D20" s="208"/>
    </row>
    <row r="21" spans="2:4" x14ac:dyDescent="0.2">
      <c r="B21" s="208"/>
      <c r="C21" s="208"/>
      <c r="D21" s="208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showGridLines="0" zoomScaleNormal="100" workbookViewId="0">
      <selection activeCell="B17" sqref="B17:D19"/>
    </sheetView>
  </sheetViews>
  <sheetFormatPr baseColWidth="10" defaultColWidth="11" defaultRowHeight="14.25" x14ac:dyDescent="0.2"/>
  <cols>
    <col min="1" max="1" width="5.21875" style="58" customWidth="1"/>
    <col min="2" max="2" width="53.44140625" style="58" customWidth="1"/>
    <col min="3" max="3" width="1.21875" style="58" customWidth="1"/>
    <col min="4" max="4" width="16.77734375" style="58" customWidth="1"/>
    <col min="5" max="16384" width="11" style="58"/>
  </cols>
  <sheetData>
    <row r="2" spans="2:4" ht="32.25" x14ac:dyDescent="0.4">
      <c r="B2" s="78" t="s">
        <v>113</v>
      </c>
    </row>
    <row r="3" spans="2:4" ht="19.5" x14ac:dyDescent="0.2">
      <c r="B3" s="204" t="s">
        <v>171</v>
      </c>
      <c r="C3" s="204"/>
      <c r="D3" s="204"/>
    </row>
    <row r="4" spans="2:4" ht="15" x14ac:dyDescent="0.2">
      <c r="B4" s="205" t="str">
        <f>+'Nota 12'!B4:D4</f>
        <v>Al 31 de diciembre del 2017</v>
      </c>
      <c r="C4" s="205"/>
      <c r="D4" s="205"/>
    </row>
    <row r="6" spans="2:4" x14ac:dyDescent="0.2">
      <c r="B6" s="11" t="s">
        <v>111</v>
      </c>
      <c r="C6" s="80"/>
      <c r="D6" s="11" t="s">
        <v>112</v>
      </c>
    </row>
    <row r="7" spans="2:4" ht="10.5" customHeight="1" x14ac:dyDescent="0.2">
      <c r="B7" s="14"/>
      <c r="C7" s="81"/>
      <c r="D7" s="14"/>
    </row>
    <row r="8" spans="2:4" s="64" customFormat="1" x14ac:dyDescent="0.2">
      <c r="B8" s="21" t="s">
        <v>182</v>
      </c>
      <c r="C8" s="82"/>
      <c r="D8" s="174">
        <v>4000</v>
      </c>
    </row>
    <row r="9" spans="2:4" s="64" customFormat="1" x14ac:dyDescent="0.2">
      <c r="B9" s="21" t="s">
        <v>183</v>
      </c>
      <c r="C9" s="82"/>
      <c r="D9" s="174">
        <v>86148.81</v>
      </c>
    </row>
    <row r="10" spans="2:4" s="64" customFormat="1" x14ac:dyDescent="0.2">
      <c r="B10" s="21" t="s">
        <v>184</v>
      </c>
      <c r="C10" s="82"/>
      <c r="D10" s="174">
        <v>6962.23</v>
      </c>
    </row>
    <row r="11" spans="2:4" s="64" customFormat="1" x14ac:dyDescent="0.2">
      <c r="B11" s="21" t="s">
        <v>185</v>
      </c>
      <c r="C11" s="24"/>
      <c r="D11" s="174">
        <v>12000</v>
      </c>
    </row>
    <row r="12" spans="2:4" s="64" customFormat="1" ht="9.75" customHeight="1" x14ac:dyDescent="0.2">
      <c r="B12" s="25"/>
      <c r="C12" s="24"/>
      <c r="D12" s="26"/>
    </row>
    <row r="13" spans="2:4" s="64" customFormat="1" x14ac:dyDescent="0.2">
      <c r="B13" s="56" t="s">
        <v>186</v>
      </c>
      <c r="C13" s="83"/>
      <c r="D13" s="28">
        <f>SUM(D8:D11)</f>
        <v>109111.03999999999</v>
      </c>
    </row>
    <row r="15" spans="2:4" x14ac:dyDescent="0.2">
      <c r="B15" s="59"/>
    </row>
    <row r="17" spans="2:4" ht="14.25" customHeight="1" x14ac:dyDescent="0.2">
      <c r="B17" s="214"/>
      <c r="C17" s="214"/>
      <c r="D17" s="214"/>
    </row>
    <row r="18" spans="2:4" ht="14.25" customHeight="1" x14ac:dyDescent="0.2">
      <c r="B18" s="214"/>
      <c r="C18" s="214"/>
      <c r="D18" s="214"/>
    </row>
    <row r="19" spans="2:4" x14ac:dyDescent="0.2">
      <c r="B19" s="214"/>
      <c r="C19" s="214"/>
      <c r="D19" s="214"/>
    </row>
    <row r="20" spans="2:4" x14ac:dyDescent="0.2">
      <c r="B20" s="214"/>
      <c r="C20" s="214"/>
      <c r="D20" s="214"/>
    </row>
    <row r="21" spans="2:4" x14ac:dyDescent="0.2">
      <c r="B21" s="214"/>
      <c r="C21" s="214"/>
      <c r="D21" s="214"/>
    </row>
    <row r="22" spans="2:4" x14ac:dyDescent="0.2">
      <c r="B22" s="214"/>
      <c r="C22" s="214"/>
      <c r="D22" s="214"/>
    </row>
    <row r="23" spans="2:4" ht="9.75" customHeight="1" x14ac:dyDescent="0.2">
      <c r="B23" s="214"/>
      <c r="C23" s="214"/>
      <c r="D23" s="214"/>
    </row>
    <row r="24" spans="2:4" x14ac:dyDescent="0.2">
      <c r="B24" s="214"/>
      <c r="C24" s="214"/>
      <c r="D24" s="214"/>
    </row>
    <row r="25" spans="2:4" x14ac:dyDescent="0.2">
      <c r="B25" s="214"/>
      <c r="C25" s="214"/>
      <c r="D25" s="214"/>
    </row>
    <row r="26" spans="2:4" x14ac:dyDescent="0.2">
      <c r="B26" s="214"/>
      <c r="C26" s="214"/>
      <c r="D26" s="214"/>
    </row>
    <row r="27" spans="2:4" x14ac:dyDescent="0.2">
      <c r="B27" s="214"/>
      <c r="C27" s="214"/>
      <c r="D27" s="214"/>
    </row>
    <row r="28" spans="2:4" x14ac:dyDescent="0.2">
      <c r="B28" s="214"/>
      <c r="C28" s="214"/>
      <c r="D28" s="214"/>
    </row>
    <row r="30" spans="2:4" x14ac:dyDescent="0.2">
      <c r="B30" s="213"/>
      <c r="C30" s="213"/>
      <c r="D30" s="213"/>
    </row>
    <row r="31" spans="2:4" x14ac:dyDescent="0.2">
      <c r="B31" s="213"/>
      <c r="C31" s="213"/>
      <c r="D31" s="213"/>
    </row>
    <row r="32" spans="2:4" x14ac:dyDescent="0.2">
      <c r="B32" s="213"/>
      <c r="C32" s="213"/>
      <c r="D32" s="213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showGridLines="0" zoomScaleNormal="100" workbookViewId="0">
      <selection activeCell="D8" sqref="D8"/>
    </sheetView>
  </sheetViews>
  <sheetFormatPr baseColWidth="10" defaultColWidth="11" defaultRowHeight="14.25" x14ac:dyDescent="0.2"/>
  <cols>
    <col min="1" max="1" width="5.77734375" style="58" customWidth="1"/>
    <col min="2" max="2" width="53.44140625" style="58" customWidth="1"/>
    <col min="3" max="3" width="1.88671875" style="58" customWidth="1"/>
    <col min="4" max="4" width="16.77734375" style="58" customWidth="1"/>
    <col min="5" max="16384" width="11" style="58"/>
  </cols>
  <sheetData>
    <row r="2" spans="2:4" ht="32.25" x14ac:dyDescent="0.4">
      <c r="B2" s="78" t="s">
        <v>114</v>
      </c>
    </row>
    <row r="3" spans="2:4" ht="19.5" x14ac:dyDescent="0.2">
      <c r="B3" s="204" t="s">
        <v>154</v>
      </c>
      <c r="C3" s="204"/>
      <c r="D3" s="204"/>
    </row>
    <row r="4" spans="2:4" ht="15" x14ac:dyDescent="0.2">
      <c r="B4" s="205" t="str">
        <f>+'Nota 13'!B4:D4</f>
        <v>Al 31 de diciembre del 2017</v>
      </c>
      <c r="C4" s="205"/>
      <c r="D4" s="205"/>
    </row>
    <row r="6" spans="2:4" x14ac:dyDescent="0.2">
      <c r="B6" s="11" t="s">
        <v>111</v>
      </c>
      <c r="C6" s="80"/>
      <c r="D6" s="11" t="s">
        <v>112</v>
      </c>
    </row>
    <row r="7" spans="2:4" ht="7.5" customHeight="1" x14ac:dyDescent="0.2">
      <c r="B7" s="14"/>
      <c r="C7" s="81"/>
      <c r="D7" s="14"/>
    </row>
    <row r="8" spans="2:4" s="64" customFormat="1" x14ac:dyDescent="0.2">
      <c r="B8" s="21" t="s">
        <v>115</v>
      </c>
      <c r="C8" s="82"/>
      <c r="D8" s="22">
        <v>55771.88</v>
      </c>
    </row>
    <row r="9" spans="2:4" s="64" customFormat="1" ht="6" customHeight="1" x14ac:dyDescent="0.2">
      <c r="B9" s="25"/>
      <c r="C9" s="24"/>
      <c r="D9" s="26"/>
    </row>
    <row r="10" spans="2:4" s="64" customFormat="1" x14ac:dyDescent="0.2">
      <c r="B10" s="4" t="s">
        <v>139</v>
      </c>
      <c r="C10" s="83"/>
      <c r="D10" s="28">
        <f>SUM(D8:D8)</f>
        <v>55771.88</v>
      </c>
    </row>
    <row r="14" spans="2:4" x14ac:dyDescent="0.2">
      <c r="B14" s="208"/>
      <c r="C14" s="208"/>
      <c r="D14" s="208"/>
    </row>
    <row r="15" spans="2:4" x14ac:dyDescent="0.2">
      <c r="B15" s="208"/>
      <c r="C15" s="208"/>
      <c r="D15" s="208"/>
    </row>
    <row r="17" spans="2:4" x14ac:dyDescent="0.2">
      <c r="B17" s="215"/>
      <c r="C17" s="215"/>
      <c r="D17" s="215"/>
    </row>
    <row r="18" spans="2:4" x14ac:dyDescent="0.2">
      <c r="B18" s="215"/>
      <c r="C18" s="215"/>
      <c r="D18" s="215"/>
    </row>
    <row r="19" spans="2:4" x14ac:dyDescent="0.2">
      <c r="B19" s="215"/>
      <c r="C19" s="215"/>
      <c r="D19" s="215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showGridLines="0" zoomScaleNormal="100" workbookViewId="0">
      <selection activeCell="D15" sqref="D15"/>
    </sheetView>
  </sheetViews>
  <sheetFormatPr baseColWidth="10" defaultColWidth="11" defaultRowHeight="14.25" x14ac:dyDescent="0.2"/>
  <cols>
    <col min="1" max="1" width="5.21875" style="58" customWidth="1"/>
    <col min="2" max="2" width="33.77734375" style="58" customWidth="1"/>
    <col min="3" max="3" width="1.44140625" style="58" customWidth="1"/>
    <col min="4" max="4" width="22" style="58" customWidth="1"/>
    <col min="5" max="16384" width="11" style="58"/>
  </cols>
  <sheetData>
    <row r="2" spans="2:4" ht="32.25" x14ac:dyDescent="0.4">
      <c r="B2" s="78" t="s">
        <v>116</v>
      </c>
    </row>
    <row r="3" spans="2:4" ht="19.5" x14ac:dyDescent="0.2">
      <c r="B3" s="204" t="s">
        <v>155</v>
      </c>
      <c r="C3" s="204"/>
      <c r="D3" s="204"/>
    </row>
    <row r="4" spans="2:4" ht="15" x14ac:dyDescent="0.2">
      <c r="B4" s="205" t="str">
        <f>+'Nota 14'!B4:D4</f>
        <v>Al 31 de diciembre del 2017</v>
      </c>
      <c r="C4" s="205"/>
      <c r="D4" s="205"/>
    </row>
    <row r="6" spans="2:4" x14ac:dyDescent="0.2">
      <c r="B6" s="11" t="s">
        <v>111</v>
      </c>
      <c r="C6" s="80"/>
      <c r="D6" s="11" t="s">
        <v>112</v>
      </c>
    </row>
    <row r="7" spans="2:4" ht="7.5" customHeight="1" x14ac:dyDescent="0.2">
      <c r="B7" s="14"/>
      <c r="C7" s="81"/>
      <c r="D7" s="14"/>
    </row>
    <row r="8" spans="2:4" s="64" customFormat="1" x14ac:dyDescent="0.2">
      <c r="B8" s="21" t="s">
        <v>118</v>
      </c>
      <c r="C8" s="82"/>
      <c r="D8" s="22">
        <v>77500</v>
      </c>
    </row>
    <row r="9" spans="2:4" s="64" customFormat="1" x14ac:dyDescent="0.2">
      <c r="B9" s="32" t="s">
        <v>119</v>
      </c>
      <c r="C9" s="82"/>
      <c r="D9" s="22">
        <v>16500</v>
      </c>
    </row>
    <row r="10" spans="2:4" s="64" customFormat="1" ht="6" customHeight="1" x14ac:dyDescent="0.2">
      <c r="B10" s="25"/>
      <c r="C10" s="24"/>
      <c r="D10" s="26"/>
    </row>
    <row r="11" spans="2:4" s="64" customFormat="1" x14ac:dyDescent="0.2">
      <c r="B11" s="4" t="s">
        <v>139</v>
      </c>
      <c r="C11" s="83"/>
      <c r="D11" s="28">
        <f>SUM(D8:D9)</f>
        <v>94000</v>
      </c>
    </row>
    <row r="14" spans="2:4" x14ac:dyDescent="0.2">
      <c r="B14" s="59"/>
    </row>
    <row r="17" spans="2:4" ht="128.25" customHeight="1" x14ac:dyDescent="0.2">
      <c r="B17" s="213"/>
      <c r="C17" s="213"/>
      <c r="D17" s="213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opLeftCell="A13" zoomScaleNormal="100" workbookViewId="0">
      <selection activeCell="C39" sqref="C39"/>
    </sheetView>
  </sheetViews>
  <sheetFormatPr baseColWidth="10" defaultColWidth="26.77734375" defaultRowHeight="14.25" x14ac:dyDescent="0.2"/>
  <cols>
    <col min="1" max="1" width="11.21875" style="58" customWidth="1"/>
    <col min="2" max="2" width="34.77734375" style="58" customWidth="1"/>
    <col min="3" max="4" width="26.77734375" style="58"/>
    <col min="5" max="5" width="7.44140625" style="58" customWidth="1"/>
    <col min="6" max="16384" width="26.77734375" style="58"/>
  </cols>
  <sheetData>
    <row r="1" spans="2:5" ht="15" thickBot="1" x14ac:dyDescent="0.25">
      <c r="E1" s="63"/>
    </row>
    <row r="2" spans="2:5" ht="15.75" thickTop="1" thickBot="1" x14ac:dyDescent="0.25">
      <c r="B2" s="194" t="s">
        <v>161</v>
      </c>
      <c r="C2" s="195"/>
      <c r="D2" s="196"/>
    </row>
    <row r="3" spans="2:5" ht="6" customHeight="1" thickTop="1" thickBot="1" x14ac:dyDescent="0.25">
      <c r="B3" s="64"/>
      <c r="C3" s="64"/>
      <c r="D3" s="65"/>
    </row>
    <row r="4" spans="2:5" ht="15.75" thickTop="1" thickBot="1" x14ac:dyDescent="0.25">
      <c r="B4" s="194" t="s">
        <v>172</v>
      </c>
      <c r="C4" s="195"/>
      <c r="D4" s="196"/>
    </row>
    <row r="5" spans="2:5" ht="6" customHeight="1" thickTop="1" thickBot="1" x14ac:dyDescent="0.25">
      <c r="B5" s="64"/>
      <c r="C5" s="64"/>
      <c r="D5" s="65"/>
    </row>
    <row r="6" spans="2:5" ht="15.75" thickTop="1" thickBot="1" x14ac:dyDescent="0.25">
      <c r="B6" s="194" t="s">
        <v>198</v>
      </c>
      <c r="C6" s="195"/>
      <c r="D6" s="196"/>
    </row>
    <row r="7" spans="2:5" ht="15" thickTop="1" x14ac:dyDescent="0.2"/>
    <row r="8" spans="2:5" ht="24.75" customHeight="1" x14ac:dyDescent="0.2">
      <c r="B8" s="66" t="s">
        <v>0</v>
      </c>
      <c r="C8" s="66" t="s">
        <v>1</v>
      </c>
      <c r="D8" s="66" t="s">
        <v>2</v>
      </c>
      <c r="E8" s="67"/>
    </row>
    <row r="9" spans="2:5" x14ac:dyDescent="0.2">
      <c r="B9" s="57" t="s">
        <v>3</v>
      </c>
      <c r="C9" s="68">
        <v>92255997.459999993</v>
      </c>
      <c r="D9" s="69"/>
      <c r="E9" s="70"/>
    </row>
    <row r="10" spans="2:5" x14ac:dyDescent="0.2">
      <c r="B10" s="57" t="s">
        <v>4</v>
      </c>
      <c r="C10" s="68">
        <v>132866750</v>
      </c>
      <c r="D10" s="69"/>
      <c r="E10" s="70"/>
    </row>
    <row r="11" spans="2:5" x14ac:dyDescent="0.2">
      <c r="B11" s="57" t="s">
        <v>5</v>
      </c>
      <c r="C11" s="68">
        <v>1175849.6299999999</v>
      </c>
      <c r="D11" s="69"/>
      <c r="E11" s="70"/>
    </row>
    <row r="12" spans="2:5" x14ac:dyDescent="0.2">
      <c r="B12" s="57" t="s">
        <v>6</v>
      </c>
      <c r="C12" s="68">
        <v>158598863.65000001</v>
      </c>
      <c r="D12" s="69"/>
      <c r="E12" s="70"/>
    </row>
    <row r="13" spans="2:5" x14ac:dyDescent="0.2">
      <c r="B13" s="57" t="s">
        <v>7</v>
      </c>
      <c r="C13" s="68"/>
      <c r="D13" s="68">
        <v>55839000</v>
      </c>
      <c r="E13" s="71"/>
    </row>
    <row r="14" spans="2:5" ht="28.5" x14ac:dyDescent="0.2">
      <c r="B14" s="72" t="s">
        <v>8</v>
      </c>
      <c r="C14" s="68"/>
      <c r="D14" s="68">
        <v>109111.03999999999</v>
      </c>
      <c r="E14" s="71"/>
    </row>
    <row r="15" spans="2:5" x14ac:dyDescent="0.2">
      <c r="B15" s="72" t="s">
        <v>9</v>
      </c>
      <c r="C15" s="68"/>
      <c r="D15" s="68">
        <v>55771.88</v>
      </c>
      <c r="E15" s="71"/>
    </row>
    <row r="16" spans="2:5" x14ac:dyDescent="0.2">
      <c r="B16" s="57" t="s">
        <v>10</v>
      </c>
      <c r="C16" s="68"/>
      <c r="D16" s="68">
        <v>94000</v>
      </c>
      <c r="E16" s="71"/>
    </row>
    <row r="17" spans="1:6" x14ac:dyDescent="0.2">
      <c r="B17" s="57" t="s">
        <v>11</v>
      </c>
      <c r="C17" s="68"/>
      <c r="D17" s="68">
        <v>380388.16</v>
      </c>
      <c r="E17" s="71"/>
    </row>
    <row r="18" spans="1:6" x14ac:dyDescent="0.2">
      <c r="B18" s="57" t="s">
        <v>12</v>
      </c>
      <c r="C18" s="68"/>
      <c r="D18" s="68">
        <v>179486532.59999999</v>
      </c>
      <c r="E18" s="71"/>
    </row>
    <row r="19" spans="1:6" x14ac:dyDescent="0.2">
      <c r="B19" s="57" t="s">
        <v>13</v>
      </c>
      <c r="C19" s="68"/>
      <c r="D19" s="68">
        <v>23429410</v>
      </c>
      <c r="E19" s="71"/>
    </row>
    <row r="20" spans="1:6" x14ac:dyDescent="0.2">
      <c r="B20" s="72" t="s">
        <v>14</v>
      </c>
      <c r="C20" s="68"/>
      <c r="D20" s="68">
        <v>124787750</v>
      </c>
      <c r="E20" s="71"/>
    </row>
    <row r="21" spans="1:6" x14ac:dyDescent="0.2">
      <c r="A21" s="73"/>
      <c r="B21" s="74" t="s">
        <v>15</v>
      </c>
      <c r="C21" s="68"/>
      <c r="D21" s="68">
        <v>0</v>
      </c>
      <c r="E21" s="71"/>
    </row>
    <row r="22" spans="1:6" x14ac:dyDescent="0.2">
      <c r="B22" s="57" t="s">
        <v>193</v>
      </c>
      <c r="C22" s="69"/>
      <c r="D22" s="68">
        <v>721049.51</v>
      </c>
      <c r="E22" s="71"/>
    </row>
    <row r="23" spans="1:6" x14ac:dyDescent="0.2">
      <c r="B23" s="57" t="s">
        <v>16</v>
      </c>
      <c r="C23" s="68">
        <v>0</v>
      </c>
      <c r="D23" s="75"/>
      <c r="E23" s="71"/>
    </row>
    <row r="24" spans="1:6" x14ac:dyDescent="0.2">
      <c r="B24" s="57" t="s">
        <v>17</v>
      </c>
      <c r="C24" s="68">
        <v>5552.45</v>
      </c>
      <c r="D24" s="68"/>
      <c r="E24" s="70"/>
    </row>
    <row r="25" spans="1:6" ht="17.25" customHeight="1" x14ac:dyDescent="0.2">
      <c r="B25" s="197" t="s">
        <v>18</v>
      </c>
      <c r="C25" s="199">
        <f>SUM(C9:C24)</f>
        <v>384903013.19</v>
      </c>
      <c r="D25" s="199">
        <f>SUM(D9:D24)</f>
        <v>384903013.19</v>
      </c>
      <c r="E25" s="76"/>
    </row>
    <row r="26" spans="1:6" ht="15" thickBot="1" x14ac:dyDescent="0.25">
      <c r="B26" s="198"/>
      <c r="C26" s="200"/>
      <c r="D26" s="200"/>
      <c r="E26" s="77"/>
    </row>
    <row r="27" spans="1:6" ht="15" thickTop="1" x14ac:dyDescent="0.2">
      <c r="E27" s="63"/>
    </row>
    <row r="30" spans="1:6" x14ac:dyDescent="0.2">
      <c r="F30" s="185"/>
    </row>
    <row r="31" spans="1:6" x14ac:dyDescent="0.2">
      <c r="F31" s="121"/>
    </row>
    <row r="51" spans="2:2" ht="15" x14ac:dyDescent="0.25">
      <c r="B51" s="193" t="s">
        <v>168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zoomScaleNormal="100" workbookViewId="0">
      <selection activeCell="B20" sqref="B20:D21"/>
    </sheetView>
  </sheetViews>
  <sheetFormatPr baseColWidth="10" defaultColWidth="11" defaultRowHeight="14.25" x14ac:dyDescent="0.2"/>
  <cols>
    <col min="1" max="1" width="5.21875" style="58" customWidth="1"/>
    <col min="2" max="2" width="33.77734375" style="58" customWidth="1"/>
    <col min="3" max="3" width="2.77734375" style="58" customWidth="1"/>
    <col min="4" max="4" width="22" style="58" customWidth="1"/>
    <col min="5" max="16384" width="11" style="58"/>
  </cols>
  <sheetData>
    <row r="2" spans="2:4" ht="27" customHeight="1" x14ac:dyDescent="0.4">
      <c r="B2" s="78" t="s">
        <v>117</v>
      </c>
    </row>
    <row r="3" spans="2:4" ht="19.5" x14ac:dyDescent="0.2">
      <c r="B3" s="204" t="s">
        <v>156</v>
      </c>
      <c r="C3" s="204"/>
      <c r="D3" s="204"/>
    </row>
    <row r="4" spans="2:4" ht="15" x14ac:dyDescent="0.2">
      <c r="B4" s="205" t="str">
        <f>+'Nota 15'!B4:D4</f>
        <v>Al 31 de diciembre del 2017</v>
      </c>
      <c r="C4" s="205"/>
      <c r="D4" s="205"/>
    </row>
    <row r="6" spans="2:4" x14ac:dyDescent="0.2">
      <c r="B6" s="11" t="s">
        <v>111</v>
      </c>
      <c r="C6" s="80"/>
      <c r="D6" s="11" t="s">
        <v>112</v>
      </c>
    </row>
    <row r="7" spans="2:4" ht="7.5" customHeight="1" x14ac:dyDescent="0.2">
      <c r="B7" s="14"/>
      <c r="C7" s="81"/>
      <c r="D7" s="14"/>
    </row>
    <row r="8" spans="2:4" s="64" customFormat="1" x14ac:dyDescent="0.2">
      <c r="B8" s="21" t="s">
        <v>187</v>
      </c>
      <c r="C8" s="82"/>
      <c r="D8" s="174">
        <v>4500</v>
      </c>
    </row>
    <row r="9" spans="2:4" s="64" customFormat="1" x14ac:dyDescent="0.2">
      <c r="B9" s="21" t="s">
        <v>188</v>
      </c>
      <c r="C9" s="82"/>
      <c r="D9" s="174">
        <v>357475.63</v>
      </c>
    </row>
    <row r="10" spans="2:4" s="64" customFormat="1" x14ac:dyDescent="0.2">
      <c r="B10" s="21" t="s">
        <v>189</v>
      </c>
      <c r="C10" s="82"/>
      <c r="D10" s="174">
        <v>18412.53</v>
      </c>
    </row>
    <row r="11" spans="2:4" s="64" customFormat="1" x14ac:dyDescent="0.2">
      <c r="B11" s="21" t="s">
        <v>197</v>
      </c>
      <c r="C11" s="82"/>
      <c r="D11" s="174">
        <v>0</v>
      </c>
    </row>
    <row r="12" spans="2:4" s="64" customFormat="1" ht="6" customHeight="1" x14ac:dyDescent="0.2">
      <c r="B12" s="25"/>
      <c r="C12" s="24"/>
      <c r="D12" s="26"/>
    </row>
    <row r="13" spans="2:4" s="64" customFormat="1" x14ac:dyDescent="0.2">
      <c r="B13" s="4" t="s">
        <v>139</v>
      </c>
      <c r="C13" s="83"/>
      <c r="D13" s="28">
        <f>SUM(D8:D11)</f>
        <v>380388.16000000003</v>
      </c>
    </row>
    <row r="16" spans="2:4" x14ac:dyDescent="0.2">
      <c r="B16" s="208"/>
      <c r="C16" s="208"/>
      <c r="D16" s="208"/>
    </row>
    <row r="17" spans="2:4" x14ac:dyDescent="0.2">
      <c r="B17" s="208"/>
      <c r="C17" s="208"/>
      <c r="D17" s="208"/>
    </row>
    <row r="18" spans="2:4" x14ac:dyDescent="0.2">
      <c r="B18" s="208"/>
      <c r="C18" s="208"/>
      <c r="D18" s="208"/>
    </row>
    <row r="19" spans="2:4" x14ac:dyDescent="0.2">
      <c r="B19" s="208"/>
      <c r="C19" s="208"/>
      <c r="D19" s="208"/>
    </row>
    <row r="20" spans="2:4" x14ac:dyDescent="0.2">
      <c r="B20" s="208"/>
      <c r="C20" s="208"/>
      <c r="D20" s="208"/>
    </row>
    <row r="21" spans="2:4" x14ac:dyDescent="0.2">
      <c r="B21" s="208"/>
      <c r="C21" s="208"/>
      <c r="D21" s="208"/>
    </row>
    <row r="23" spans="2:4" x14ac:dyDescent="0.2">
      <c r="B23" s="215"/>
      <c r="C23" s="215"/>
      <c r="D23" s="215"/>
    </row>
    <row r="24" spans="2:4" x14ac:dyDescent="0.2">
      <c r="B24" s="215"/>
      <c r="C24" s="215"/>
      <c r="D24" s="215"/>
    </row>
    <row r="25" spans="2:4" x14ac:dyDescent="0.2">
      <c r="B25" s="215"/>
      <c r="C25" s="215"/>
      <c r="D25" s="215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3:D25"/>
    <mergeCell ref="B3:D3"/>
    <mergeCell ref="B4:D4"/>
    <mergeCell ref="B16:D17"/>
    <mergeCell ref="B18:D19"/>
    <mergeCell ref="B20:D21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showGridLines="0" zoomScaleNormal="100" workbookViewId="0">
      <selection activeCell="F19" sqref="F19"/>
    </sheetView>
  </sheetViews>
  <sheetFormatPr baseColWidth="10" defaultColWidth="11" defaultRowHeight="14.25" x14ac:dyDescent="0.2"/>
  <cols>
    <col min="1" max="1" width="3.77734375" style="58" customWidth="1"/>
    <col min="2" max="2" width="13.77734375" style="58" customWidth="1"/>
    <col min="3" max="3" width="1.21875" style="58" customWidth="1"/>
    <col min="4" max="4" width="12.21875" style="58" customWidth="1"/>
    <col min="5" max="5" width="1" style="58" customWidth="1"/>
    <col min="6" max="6" width="44" style="58" customWidth="1"/>
    <col min="7" max="7" width="1.44140625" style="58" customWidth="1"/>
    <col min="8" max="8" width="15" style="58" bestFit="1" customWidth="1"/>
    <col min="9" max="9" width="1.21875" style="58" customWidth="1"/>
    <col min="10" max="10" width="19.109375" style="58" bestFit="1" customWidth="1"/>
    <col min="11" max="11" width="16.77734375" style="58" bestFit="1" customWidth="1"/>
    <col min="12" max="16384" width="11" style="58"/>
  </cols>
  <sheetData>
    <row r="2" spans="2:10" ht="27" customHeight="1" x14ac:dyDescent="0.4">
      <c r="B2" s="78" t="s">
        <v>120</v>
      </c>
    </row>
    <row r="3" spans="2:10" ht="19.5" x14ac:dyDescent="0.2">
      <c r="B3" s="204" t="s">
        <v>157</v>
      </c>
      <c r="C3" s="204"/>
      <c r="D3" s="204"/>
      <c r="E3" s="204"/>
      <c r="F3" s="204"/>
      <c r="G3" s="204"/>
      <c r="H3" s="204"/>
      <c r="I3" s="204"/>
      <c r="J3" s="204"/>
    </row>
    <row r="4" spans="2:10" ht="15" x14ac:dyDescent="0.2">
      <c r="B4" s="205" t="str">
        <f>+'Nota 16'!B4:D4</f>
        <v>Al 31 de diciembre del 2017</v>
      </c>
      <c r="C4" s="205"/>
      <c r="D4" s="205"/>
      <c r="E4" s="205"/>
      <c r="F4" s="205"/>
      <c r="G4" s="205"/>
      <c r="H4" s="205"/>
      <c r="I4" s="205"/>
      <c r="J4" s="205"/>
    </row>
    <row r="6" spans="2:10" x14ac:dyDescent="0.2">
      <c r="B6" s="17" t="s">
        <v>121</v>
      </c>
      <c r="C6" s="12"/>
      <c r="D6" s="17" t="s">
        <v>122</v>
      </c>
      <c r="E6" s="12"/>
      <c r="F6" s="11"/>
      <c r="G6" s="18"/>
      <c r="H6" s="17" t="s">
        <v>98</v>
      </c>
      <c r="I6" s="18"/>
      <c r="J6" s="17" t="s">
        <v>109</v>
      </c>
    </row>
    <row r="7" spans="2:10" ht="6" customHeight="1" x14ac:dyDescent="0.2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 x14ac:dyDescent="0.2">
      <c r="B8" s="33" t="s">
        <v>123</v>
      </c>
      <c r="C8" s="6"/>
      <c r="D8" s="33"/>
      <c r="E8" s="6"/>
      <c r="F8" s="177" t="s">
        <v>12</v>
      </c>
      <c r="G8" s="178"/>
      <c r="H8" s="179"/>
      <c r="I8" s="180"/>
      <c r="J8" s="179">
        <v>1202739529.6600001</v>
      </c>
    </row>
    <row r="9" spans="2:10" s="64" customFormat="1" x14ac:dyDescent="0.2">
      <c r="B9" s="33"/>
      <c r="C9" s="6"/>
      <c r="D9" s="33" t="s">
        <v>124</v>
      </c>
      <c r="E9" s="6"/>
      <c r="F9" s="34" t="s">
        <v>12</v>
      </c>
      <c r="G9" s="35"/>
      <c r="H9" s="22">
        <v>1206677529.6600001</v>
      </c>
      <c r="I9" s="49"/>
      <c r="J9" s="50"/>
    </row>
    <row r="10" spans="2:10" s="64" customFormat="1" x14ac:dyDescent="0.2">
      <c r="B10" s="33"/>
      <c r="C10" s="6"/>
      <c r="D10" s="33" t="s">
        <v>125</v>
      </c>
      <c r="E10" s="6"/>
      <c r="F10" s="34" t="s">
        <v>126</v>
      </c>
      <c r="G10" s="35"/>
      <c r="H10" s="22">
        <v>-3938000</v>
      </c>
      <c r="I10" s="49"/>
      <c r="J10" s="50"/>
    </row>
    <row r="11" spans="2:10" s="64" customFormat="1" x14ac:dyDescent="0.2">
      <c r="B11" s="36" t="s">
        <v>127</v>
      </c>
      <c r="C11" s="37"/>
      <c r="D11" s="36"/>
      <c r="E11" s="37"/>
      <c r="F11" s="181" t="s">
        <v>128</v>
      </c>
      <c r="G11" s="182"/>
      <c r="H11" s="179"/>
      <c r="I11" s="183"/>
      <c r="J11" s="184">
        <v>-1022537500</v>
      </c>
    </row>
    <row r="12" spans="2:10" s="64" customFormat="1" x14ac:dyDescent="0.2">
      <c r="B12" s="33"/>
      <c r="C12" s="6"/>
      <c r="D12" s="38" t="s">
        <v>129</v>
      </c>
      <c r="E12" s="39"/>
      <c r="F12" s="40" t="s">
        <v>132</v>
      </c>
      <c r="G12" s="41"/>
      <c r="H12" s="51">
        <v>-1010956719.79</v>
      </c>
      <c r="I12" s="52"/>
      <c r="J12" s="53"/>
    </row>
    <row r="13" spans="2:10" s="64" customFormat="1" x14ac:dyDescent="0.2">
      <c r="B13" s="33"/>
      <c r="C13" s="6"/>
      <c r="D13" s="38" t="s">
        <v>131</v>
      </c>
      <c r="E13" s="39"/>
      <c r="F13" s="40" t="s">
        <v>133</v>
      </c>
      <c r="G13" s="41"/>
      <c r="H13" s="51">
        <v>-1864257.11</v>
      </c>
      <c r="I13" s="52"/>
      <c r="J13" s="51"/>
    </row>
    <row r="14" spans="2:10" s="64" customFormat="1" x14ac:dyDescent="0.2">
      <c r="B14" s="33"/>
      <c r="C14" s="6"/>
      <c r="D14" s="38" t="s">
        <v>130</v>
      </c>
      <c r="E14" s="39"/>
      <c r="F14" s="40" t="s">
        <v>158</v>
      </c>
      <c r="G14" s="41"/>
      <c r="H14" s="51">
        <v>-9716523.0999999996</v>
      </c>
      <c r="I14" s="52"/>
      <c r="J14" s="51"/>
    </row>
    <row r="15" spans="2:10" s="64" customFormat="1" ht="7.5" customHeight="1" x14ac:dyDescent="0.2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 x14ac:dyDescent="0.2">
      <c r="B16" s="43"/>
      <c r="C16" s="6"/>
      <c r="D16" s="43"/>
      <c r="E16" s="6"/>
      <c r="F16" s="4" t="s">
        <v>109</v>
      </c>
      <c r="G16" s="35"/>
      <c r="H16" s="44"/>
      <c r="I16" s="35"/>
      <c r="J16" s="54">
        <f>+J8+J11</f>
        <v>180202029.66000009</v>
      </c>
    </row>
    <row r="18" spans="2:11" x14ac:dyDescent="0.2">
      <c r="B18" s="59"/>
    </row>
    <row r="19" spans="2:11" x14ac:dyDescent="0.2">
      <c r="J19" s="84"/>
    </row>
    <row r="21" spans="2:11" ht="93.75" customHeight="1" x14ac:dyDescent="0.2">
      <c r="B21" s="213"/>
      <c r="C21" s="213"/>
      <c r="D21" s="213"/>
      <c r="E21" s="213"/>
      <c r="F21" s="213"/>
      <c r="G21" s="213"/>
      <c r="H21" s="213"/>
      <c r="I21" s="213"/>
      <c r="J21" s="213"/>
      <c r="K21" s="124"/>
    </row>
    <row r="22" spans="2:11" x14ac:dyDescent="0.2">
      <c r="K22" s="124"/>
    </row>
    <row r="23" spans="2:11" x14ac:dyDescent="0.2">
      <c r="K23" s="124"/>
    </row>
    <row r="24" spans="2:11" x14ac:dyDescent="0.2">
      <c r="K24" s="124"/>
    </row>
    <row r="25" spans="2:11" x14ac:dyDescent="0.2">
      <c r="K25" s="124"/>
    </row>
    <row r="26" spans="2:11" x14ac:dyDescent="0.2">
      <c r="K26" s="124"/>
    </row>
    <row r="27" spans="2:11" x14ac:dyDescent="0.2">
      <c r="K27" s="124"/>
    </row>
    <row r="28" spans="2:11" x14ac:dyDescent="0.2">
      <c r="K28" s="124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zoomScaleNormal="100" workbookViewId="0">
      <selection activeCell="B17" sqref="B17:D21"/>
    </sheetView>
  </sheetViews>
  <sheetFormatPr baseColWidth="10" defaultColWidth="11" defaultRowHeight="14.25" x14ac:dyDescent="0.2"/>
  <cols>
    <col min="1" max="1" width="5.109375" style="58" customWidth="1"/>
    <col min="2" max="2" width="35.77734375" style="58" customWidth="1"/>
    <col min="3" max="3" width="2.21875" style="58" customWidth="1"/>
    <col min="4" max="4" width="19.44140625" style="58" customWidth="1"/>
    <col min="5" max="16384" width="11" style="58"/>
  </cols>
  <sheetData>
    <row r="2" spans="2:10" ht="32.25" x14ac:dyDescent="0.4">
      <c r="B2" s="78" t="s">
        <v>134</v>
      </c>
    </row>
    <row r="3" spans="2:10" ht="22.5" x14ac:dyDescent="0.2">
      <c r="B3" s="204" t="s">
        <v>159</v>
      </c>
      <c r="C3" s="204"/>
      <c r="D3" s="204"/>
      <c r="E3" s="79"/>
      <c r="F3" s="79"/>
      <c r="G3" s="79"/>
      <c r="H3" s="79"/>
      <c r="I3" s="79"/>
      <c r="J3" s="79"/>
    </row>
    <row r="4" spans="2:10" ht="22.5" x14ac:dyDescent="0.2">
      <c r="B4" s="205" t="str">
        <f>+'Nota 17'!B4:J4</f>
        <v>Al 31 de diciembre del 2017</v>
      </c>
      <c r="C4" s="205"/>
      <c r="D4" s="205"/>
      <c r="E4" s="79"/>
      <c r="F4" s="79"/>
      <c r="G4" s="79"/>
      <c r="H4" s="79"/>
      <c r="I4" s="79"/>
      <c r="J4" s="79"/>
    </row>
    <row r="6" spans="2:10" x14ac:dyDescent="0.2">
      <c r="B6" s="11" t="s">
        <v>111</v>
      </c>
      <c r="C6" s="80"/>
      <c r="D6" s="11" t="s">
        <v>112</v>
      </c>
    </row>
    <row r="7" spans="2:10" ht="7.5" customHeight="1" x14ac:dyDescent="0.2">
      <c r="B7" s="14"/>
      <c r="C7" s="81"/>
      <c r="D7" s="14"/>
    </row>
    <row r="8" spans="2:10" s="64" customFormat="1" x14ac:dyDescent="0.2">
      <c r="B8" s="55" t="s">
        <v>190</v>
      </c>
      <c r="C8" s="82"/>
      <c r="D8" s="174">
        <v>23429410</v>
      </c>
    </row>
    <row r="9" spans="2:10" s="64" customFormat="1" x14ac:dyDescent="0.2">
      <c r="B9" s="55" t="s">
        <v>191</v>
      </c>
      <c r="C9" s="82"/>
      <c r="D9" s="174">
        <v>124787750</v>
      </c>
    </row>
    <row r="10" spans="2:10" s="64" customFormat="1" ht="4.5" customHeight="1" x14ac:dyDescent="0.2">
      <c r="B10" s="25"/>
      <c r="C10" s="24"/>
      <c r="D10" s="26"/>
    </row>
    <row r="11" spans="2:10" s="64" customFormat="1" x14ac:dyDescent="0.2">
      <c r="B11" s="4" t="s">
        <v>139</v>
      </c>
      <c r="C11" s="83"/>
      <c r="D11" s="28">
        <f>SUM(D8:D10)</f>
        <v>148217160</v>
      </c>
    </row>
    <row r="14" spans="2:10" x14ac:dyDescent="0.2">
      <c r="B14" s="59"/>
    </row>
    <row r="17" spans="2:4" x14ac:dyDescent="0.2">
      <c r="B17" s="206"/>
      <c r="C17" s="206"/>
      <c r="D17" s="206"/>
    </row>
    <row r="18" spans="2:4" x14ac:dyDescent="0.2">
      <c r="B18" s="206"/>
      <c r="C18" s="206"/>
      <c r="D18" s="206"/>
    </row>
    <row r="19" spans="2:4" x14ac:dyDescent="0.2">
      <c r="B19" s="206"/>
      <c r="C19" s="206"/>
      <c r="D19" s="206"/>
    </row>
    <row r="20" spans="2:4" x14ac:dyDescent="0.2">
      <c r="B20" s="206"/>
      <c r="C20" s="206"/>
      <c r="D20" s="206"/>
    </row>
    <row r="21" spans="2:4" x14ac:dyDescent="0.2">
      <c r="B21" s="206"/>
      <c r="C21" s="206"/>
      <c r="D21" s="206"/>
    </row>
    <row r="23" spans="2:4" x14ac:dyDescent="0.2">
      <c r="B23" s="215"/>
      <c r="C23" s="215"/>
      <c r="D23" s="215"/>
    </row>
    <row r="24" spans="2:4" x14ac:dyDescent="0.2">
      <c r="B24" s="215"/>
      <c r="C24" s="215"/>
      <c r="D24" s="215"/>
    </row>
    <row r="25" spans="2:4" x14ac:dyDescent="0.2">
      <c r="B25" s="215"/>
      <c r="C25" s="215"/>
      <c r="D25" s="215"/>
    </row>
    <row r="26" spans="2:4" x14ac:dyDescent="0.2">
      <c r="B26" s="215"/>
      <c r="C26" s="215"/>
      <c r="D26" s="215"/>
    </row>
    <row r="27" spans="2:4" x14ac:dyDescent="0.2">
      <c r="B27" s="215"/>
      <c r="C27" s="215"/>
      <c r="D27" s="215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showGridLines="0" topLeftCell="A4" zoomScaleNormal="100" workbookViewId="0">
      <selection activeCell="B14" sqref="B14:D18"/>
    </sheetView>
  </sheetViews>
  <sheetFormatPr baseColWidth="10" defaultColWidth="11" defaultRowHeight="14.25" x14ac:dyDescent="0.2"/>
  <cols>
    <col min="1" max="1" width="5.77734375" style="58" customWidth="1"/>
    <col min="2" max="2" width="38.21875" style="58" customWidth="1"/>
    <col min="3" max="3" width="1.77734375" style="58" customWidth="1"/>
    <col min="4" max="4" width="20.77734375" style="58" customWidth="1"/>
    <col min="5" max="16384" width="11" style="58"/>
  </cols>
  <sheetData>
    <row r="2" spans="2:5" ht="32.25" x14ac:dyDescent="0.4">
      <c r="B2" s="78" t="s">
        <v>137</v>
      </c>
    </row>
    <row r="3" spans="2:5" ht="22.5" x14ac:dyDescent="0.2">
      <c r="B3" s="204" t="s">
        <v>160</v>
      </c>
      <c r="C3" s="204"/>
      <c r="D3" s="204"/>
      <c r="E3" s="79"/>
    </row>
    <row r="4" spans="2:5" ht="22.5" x14ac:dyDescent="0.2">
      <c r="B4" s="205" t="str">
        <f>+'Nota 18'!B4:D4</f>
        <v>Al 31 de diciembre del 2017</v>
      </c>
      <c r="C4" s="205"/>
      <c r="D4" s="205"/>
      <c r="E4" s="79"/>
    </row>
    <row r="6" spans="2:5" x14ac:dyDescent="0.2">
      <c r="B6" s="11" t="s">
        <v>111</v>
      </c>
      <c r="C6" s="80"/>
      <c r="D6" s="11" t="s">
        <v>112</v>
      </c>
    </row>
    <row r="7" spans="2:5" ht="5.25" customHeight="1" x14ac:dyDescent="0.2">
      <c r="B7" s="14"/>
      <c r="C7" s="81"/>
      <c r="D7" s="14"/>
    </row>
    <row r="8" spans="2:5" s="64" customFormat="1" x14ac:dyDescent="0.2">
      <c r="B8" s="55" t="s">
        <v>192</v>
      </c>
      <c r="C8" s="82"/>
      <c r="D8" s="174">
        <v>987750</v>
      </c>
    </row>
    <row r="9" spans="2:5" s="64" customFormat="1" ht="4.5" customHeight="1" x14ac:dyDescent="0.2">
      <c r="B9" s="25"/>
      <c r="C9" s="24"/>
      <c r="D9" s="26"/>
    </row>
    <row r="10" spans="2:5" s="64" customFormat="1" x14ac:dyDescent="0.2">
      <c r="B10" s="4" t="s">
        <v>139</v>
      </c>
      <c r="C10" s="83"/>
      <c r="D10" s="28">
        <f>SUM(D8:D9)</f>
        <v>987750</v>
      </c>
    </row>
    <row r="11" spans="2:5" s="64" customFormat="1" x14ac:dyDescent="0.2"/>
    <row r="12" spans="2:5" x14ac:dyDescent="0.2">
      <c r="B12" s="59"/>
    </row>
    <row r="14" spans="2:5" x14ac:dyDescent="0.2">
      <c r="B14" s="213"/>
      <c r="C14" s="213"/>
      <c r="D14" s="213"/>
    </row>
    <row r="15" spans="2:5" x14ac:dyDescent="0.2">
      <c r="B15" s="213"/>
      <c r="C15" s="213"/>
      <c r="D15" s="213"/>
    </row>
    <row r="16" spans="2:5" x14ac:dyDescent="0.2">
      <c r="B16" s="213"/>
      <c r="C16" s="213"/>
      <c r="D16" s="213"/>
    </row>
    <row r="17" spans="2:4" x14ac:dyDescent="0.2">
      <c r="B17" s="213"/>
      <c r="C17" s="213"/>
      <c r="D17" s="213"/>
    </row>
    <row r="18" spans="2:4" x14ac:dyDescent="0.2">
      <c r="B18" s="213"/>
      <c r="C18" s="213"/>
      <c r="D18" s="213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Normal="100" workbookViewId="0">
      <selection activeCell="D18" sqref="D18:F20"/>
    </sheetView>
  </sheetViews>
  <sheetFormatPr baseColWidth="10" defaultColWidth="11" defaultRowHeight="14.25" x14ac:dyDescent="0.2"/>
  <cols>
    <col min="1" max="1" width="4.77734375" style="62" customWidth="1"/>
    <col min="2" max="2" width="49.88671875" style="62" customWidth="1"/>
    <col min="3" max="3" width="14.44140625" style="62" customWidth="1"/>
    <col min="4" max="4" width="17.77734375" style="62" customWidth="1"/>
    <col min="5" max="5" width="1.88671875" style="62" customWidth="1"/>
    <col min="6" max="6" width="16" style="62" bestFit="1" customWidth="1"/>
    <col min="7" max="7" width="3.21875" style="62" customWidth="1"/>
    <col min="8" max="8" width="11" style="62"/>
    <col min="9" max="9" width="11.33203125" style="62" bestFit="1" customWidth="1"/>
    <col min="10" max="16384" width="11" style="62"/>
  </cols>
  <sheetData>
    <row r="1" spans="1:8" ht="15" thickBot="1" x14ac:dyDescent="0.25"/>
    <row r="2" spans="1:8" ht="15.75" thickTop="1" thickBot="1" x14ac:dyDescent="0.25">
      <c r="B2" s="201" t="s">
        <v>161</v>
      </c>
      <c r="C2" s="202"/>
      <c r="D2" s="202"/>
      <c r="E2" s="202"/>
      <c r="F2" s="203"/>
    </row>
    <row r="3" spans="1:8" ht="6.75" customHeight="1" thickTop="1" thickBot="1" x14ac:dyDescent="0.25">
      <c r="D3" s="125"/>
    </row>
    <row r="4" spans="1:8" ht="15.75" thickTop="1" thickBot="1" x14ac:dyDescent="0.25">
      <c r="B4" s="201" t="s">
        <v>173</v>
      </c>
      <c r="C4" s="202"/>
      <c r="D4" s="202"/>
      <c r="E4" s="202"/>
      <c r="F4" s="203"/>
    </row>
    <row r="5" spans="1:8" ht="7.5" customHeight="1" thickTop="1" thickBot="1" x14ac:dyDescent="0.25">
      <c r="D5" s="125"/>
    </row>
    <row r="6" spans="1:8" ht="15.75" thickTop="1" thickBot="1" x14ac:dyDescent="0.25">
      <c r="B6" s="201" t="str">
        <f>+'Balance Comprobación'!B6:D6</f>
        <v>Al 31 de diciembre del 2017</v>
      </c>
      <c r="C6" s="202"/>
      <c r="D6" s="202"/>
      <c r="E6" s="202"/>
      <c r="F6" s="203"/>
    </row>
    <row r="7" spans="1:8" ht="15" thickTop="1" x14ac:dyDescent="0.2">
      <c r="B7" s="61"/>
    </row>
    <row r="8" spans="1:8" x14ac:dyDescent="0.2">
      <c r="A8" s="61"/>
      <c r="B8" s="1" t="s">
        <v>30</v>
      </c>
      <c r="C8" s="61"/>
      <c r="D8" s="154" t="s">
        <v>81</v>
      </c>
      <c r="E8" s="61"/>
      <c r="F8" s="155" t="s">
        <v>71</v>
      </c>
    </row>
    <row r="9" spans="1:8" x14ac:dyDescent="0.2">
      <c r="A9" s="61"/>
      <c r="B9" s="1"/>
      <c r="C9" s="61"/>
      <c r="D9" s="61"/>
      <c r="E9" s="61"/>
    </row>
    <row r="10" spans="1:8" x14ac:dyDescent="0.2">
      <c r="A10" s="61"/>
      <c r="B10" s="61" t="s">
        <v>19</v>
      </c>
      <c r="C10" s="131" t="s">
        <v>20</v>
      </c>
      <c r="D10" s="156">
        <v>6.43</v>
      </c>
      <c r="E10" s="156"/>
      <c r="F10" s="156">
        <v>93.9</v>
      </c>
      <c r="G10" s="157"/>
      <c r="H10" s="157"/>
    </row>
    <row r="11" spans="1:8" x14ac:dyDescent="0.2">
      <c r="A11" s="61"/>
      <c r="B11" s="61" t="s">
        <v>32</v>
      </c>
      <c r="C11" s="131" t="s">
        <v>21</v>
      </c>
      <c r="D11" s="156">
        <v>615433.82999999996</v>
      </c>
      <c r="E11" s="156"/>
      <c r="F11" s="156">
        <v>6345476.1399999997</v>
      </c>
    </row>
    <row r="12" spans="1:8" x14ac:dyDescent="0.2">
      <c r="A12" s="61"/>
      <c r="B12" s="61" t="s">
        <v>33</v>
      </c>
      <c r="C12" s="131" t="s">
        <v>22</v>
      </c>
      <c r="D12" s="156">
        <v>80429.740000000005</v>
      </c>
      <c r="E12" s="156"/>
      <c r="F12" s="156">
        <v>718576.45</v>
      </c>
    </row>
    <row r="13" spans="1:8" x14ac:dyDescent="0.2">
      <c r="A13" s="61"/>
      <c r="B13" s="61" t="s">
        <v>34</v>
      </c>
      <c r="C13" s="131" t="s">
        <v>23</v>
      </c>
      <c r="D13" s="156">
        <v>25179.51</v>
      </c>
      <c r="E13" s="156"/>
      <c r="F13" s="156">
        <v>102188.37</v>
      </c>
    </row>
    <row r="14" spans="1:8" x14ac:dyDescent="0.2">
      <c r="A14" s="61"/>
      <c r="B14" s="61"/>
      <c r="C14" s="158"/>
      <c r="D14" s="156"/>
      <c r="E14" s="156"/>
      <c r="F14" s="159"/>
    </row>
    <row r="15" spans="1:8" ht="15" thickBot="1" x14ac:dyDescent="0.25">
      <c r="A15" s="61"/>
      <c r="B15" s="1" t="s">
        <v>24</v>
      </c>
      <c r="C15" s="158"/>
      <c r="D15" s="160">
        <f>SUM(D10:D14)</f>
        <v>721049.51</v>
      </c>
      <c r="E15" s="160"/>
      <c r="F15" s="160">
        <f>SUM(F10:F14)</f>
        <v>7166334.8600000003</v>
      </c>
    </row>
    <row r="16" spans="1:8" ht="15" thickTop="1" x14ac:dyDescent="0.2">
      <c r="A16" s="61"/>
      <c r="B16" s="61"/>
      <c r="C16" s="158"/>
      <c r="D16" s="156"/>
      <c r="E16" s="156"/>
      <c r="F16" s="161"/>
    </row>
    <row r="17" spans="1:9" x14ac:dyDescent="0.2">
      <c r="A17" s="61"/>
      <c r="B17" s="1" t="s">
        <v>31</v>
      </c>
      <c r="C17" s="158"/>
      <c r="D17" s="156"/>
      <c r="E17" s="156"/>
      <c r="F17" s="161"/>
    </row>
    <row r="18" spans="1:9" x14ac:dyDescent="0.2">
      <c r="A18" s="61"/>
      <c r="B18" s="61" t="s">
        <v>35</v>
      </c>
      <c r="C18" s="162" t="s">
        <v>25</v>
      </c>
      <c r="D18" s="156">
        <v>0</v>
      </c>
      <c r="E18" s="156"/>
      <c r="F18" s="156">
        <v>3395.5</v>
      </c>
    </row>
    <row r="19" spans="1:9" ht="12" customHeight="1" x14ac:dyDescent="0.2">
      <c r="A19" s="61"/>
      <c r="B19" s="61" t="s">
        <v>36</v>
      </c>
      <c r="C19" s="131" t="s">
        <v>26</v>
      </c>
      <c r="D19" s="156">
        <v>5479.51</v>
      </c>
      <c r="E19" s="156"/>
      <c r="F19" s="156">
        <v>108646.64</v>
      </c>
    </row>
    <row r="20" spans="1:9" x14ac:dyDescent="0.2">
      <c r="A20" s="61"/>
      <c r="B20" s="61" t="s">
        <v>37</v>
      </c>
      <c r="C20" s="131" t="s">
        <v>27</v>
      </c>
      <c r="D20" s="156">
        <v>72.94</v>
      </c>
      <c r="E20" s="156"/>
      <c r="F20" s="156">
        <v>239.55</v>
      </c>
    </row>
    <row r="21" spans="1:9" x14ac:dyDescent="0.2">
      <c r="A21" s="61"/>
      <c r="D21" s="163"/>
      <c r="E21" s="163"/>
      <c r="F21" s="164"/>
    </row>
    <row r="22" spans="1:9" ht="15" thickBot="1" x14ac:dyDescent="0.25">
      <c r="A22" s="61"/>
      <c r="D22" s="160">
        <f>SUM(D18:D21)</f>
        <v>5552.45</v>
      </c>
      <c r="E22" s="160"/>
      <c r="F22" s="160">
        <f>SUM(F18:F21)</f>
        <v>112281.69</v>
      </c>
    </row>
    <row r="23" spans="1:9" ht="15" thickTop="1" x14ac:dyDescent="0.2">
      <c r="A23" s="61"/>
      <c r="B23" s="61"/>
      <c r="C23" s="165"/>
      <c r="D23" s="163"/>
      <c r="E23" s="163"/>
      <c r="F23" s="164"/>
    </row>
    <row r="24" spans="1:9" x14ac:dyDescent="0.2">
      <c r="A24" s="61"/>
      <c r="B24" s="1" t="s">
        <v>28</v>
      </c>
      <c r="C24" s="165"/>
      <c r="D24" s="163"/>
      <c r="E24" s="163"/>
      <c r="F24" s="164"/>
    </row>
    <row r="25" spans="1:9" ht="15" thickBot="1" x14ac:dyDescent="0.25">
      <c r="A25" s="61"/>
      <c r="B25" s="166" t="s">
        <v>29</v>
      </c>
      <c r="C25" s="165"/>
      <c r="D25" s="167">
        <f>+D15-D22</f>
        <v>715497.06</v>
      </c>
      <c r="E25" s="167"/>
      <c r="F25" s="167">
        <f>+F15-F22</f>
        <v>7054053.1699999999</v>
      </c>
    </row>
    <row r="26" spans="1:9" x14ac:dyDescent="0.2">
      <c r="A26" s="61"/>
      <c r="B26" s="61"/>
      <c r="C26" s="165"/>
      <c r="D26" s="163"/>
      <c r="E26" s="61"/>
    </row>
    <row r="27" spans="1:9" x14ac:dyDescent="0.2">
      <c r="A27" s="61"/>
      <c r="B27" s="61"/>
      <c r="C27" s="61"/>
      <c r="D27" s="61"/>
      <c r="E27" s="61"/>
    </row>
    <row r="28" spans="1:9" x14ac:dyDescent="0.2">
      <c r="A28" s="61"/>
      <c r="B28" s="61"/>
      <c r="C28" s="61"/>
      <c r="D28" s="186"/>
      <c r="E28" s="61"/>
      <c r="F28" s="186"/>
    </row>
    <row r="29" spans="1:9" x14ac:dyDescent="0.2">
      <c r="A29" s="61"/>
      <c r="B29" s="61"/>
      <c r="C29" s="61"/>
      <c r="D29" s="61"/>
      <c r="E29" s="61"/>
    </row>
    <row r="30" spans="1:9" x14ac:dyDescent="0.2">
      <c r="A30" s="61"/>
      <c r="B30" s="61"/>
      <c r="C30" s="61"/>
      <c r="D30" s="61"/>
      <c r="E30" s="61"/>
    </row>
    <row r="31" spans="1:9" x14ac:dyDescent="0.2">
      <c r="A31" s="61"/>
      <c r="B31" s="61"/>
      <c r="C31" s="61"/>
      <c r="D31" s="61"/>
      <c r="E31" s="61"/>
    </row>
    <row r="32" spans="1:9" x14ac:dyDescent="0.2">
      <c r="A32" s="61"/>
      <c r="B32" s="61"/>
      <c r="C32" s="61"/>
      <c r="D32" s="61"/>
      <c r="E32" s="61"/>
      <c r="I32" s="189"/>
    </row>
    <row r="33" spans="1:9" x14ac:dyDescent="0.2">
      <c r="A33" s="61"/>
      <c r="B33" s="61"/>
      <c r="C33" s="61"/>
      <c r="D33" s="61"/>
      <c r="E33" s="61"/>
      <c r="I33" s="189"/>
    </row>
    <row r="34" spans="1:9" x14ac:dyDescent="0.2">
      <c r="A34" s="61"/>
      <c r="B34" s="61"/>
      <c r="C34" s="61"/>
      <c r="D34" s="61"/>
      <c r="E34" s="61"/>
    </row>
    <row r="52" spans="1:3" x14ac:dyDescent="0.2">
      <c r="A52" s="58"/>
      <c r="B52" s="58"/>
      <c r="C52" s="58"/>
    </row>
    <row r="53" spans="1:3" ht="15" x14ac:dyDescent="0.25">
      <c r="A53" s="58"/>
      <c r="B53" s="193" t="s">
        <v>168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opLeftCell="A19" zoomScaleNormal="100" workbookViewId="0">
      <selection activeCell="D32" sqref="D32:D33"/>
    </sheetView>
  </sheetViews>
  <sheetFormatPr baseColWidth="10" defaultColWidth="11" defaultRowHeight="14.25" x14ac:dyDescent="0.2"/>
  <cols>
    <col min="1" max="1" width="3.77734375" style="62" customWidth="1"/>
    <col min="2" max="2" width="53.77734375" style="62" customWidth="1"/>
    <col min="3" max="3" width="13.21875" style="62" customWidth="1"/>
    <col min="4" max="4" width="21.21875" style="62" customWidth="1"/>
    <col min="5" max="5" width="19.77734375" style="62" customWidth="1"/>
    <col min="6" max="6" width="12.777343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 x14ac:dyDescent="0.25"/>
    <row r="2" spans="2:5" ht="15.75" thickTop="1" thickBot="1" x14ac:dyDescent="0.25">
      <c r="B2" s="201" t="s">
        <v>161</v>
      </c>
      <c r="C2" s="202"/>
      <c r="D2" s="202"/>
      <c r="E2" s="203"/>
    </row>
    <row r="3" spans="2:5" ht="5.25" customHeight="1" thickTop="1" thickBot="1" x14ac:dyDescent="0.25">
      <c r="D3" s="125"/>
    </row>
    <row r="4" spans="2:5" ht="15.75" thickTop="1" thickBot="1" x14ac:dyDescent="0.25">
      <c r="B4" s="201" t="s">
        <v>174</v>
      </c>
      <c r="C4" s="202"/>
      <c r="D4" s="202"/>
      <c r="E4" s="203"/>
    </row>
    <row r="5" spans="2:5" ht="6" customHeight="1" thickTop="1" thickBot="1" x14ac:dyDescent="0.25">
      <c r="B5" s="126"/>
      <c r="D5" s="125"/>
    </row>
    <row r="6" spans="2:5" ht="15.75" thickTop="1" thickBot="1" x14ac:dyDescent="0.25">
      <c r="B6" s="201" t="str">
        <f>+'Estado de Resultados'!B6:D6</f>
        <v>Al 31 de diciembre del 2017</v>
      </c>
      <c r="C6" s="202"/>
      <c r="D6" s="202"/>
      <c r="E6" s="203"/>
    </row>
    <row r="7" spans="2:5" ht="15" thickTop="1" x14ac:dyDescent="0.2"/>
    <row r="8" spans="2:5" ht="18" x14ac:dyDescent="0.25">
      <c r="B8" s="127" t="s">
        <v>38</v>
      </c>
      <c r="C8" s="128"/>
      <c r="D8" s="60"/>
      <c r="E8" s="60"/>
    </row>
    <row r="9" spans="2:5" ht="6" customHeight="1" x14ac:dyDescent="0.2">
      <c r="B9" s="129"/>
      <c r="C9" s="128"/>
      <c r="D9" s="130"/>
      <c r="E9" s="130"/>
    </row>
    <row r="10" spans="2:5" x14ac:dyDescent="0.2">
      <c r="B10" s="60" t="s">
        <v>39</v>
      </c>
      <c r="C10" s="131" t="s">
        <v>41</v>
      </c>
      <c r="D10" s="132">
        <v>92255997.459999993</v>
      </c>
      <c r="E10" s="60"/>
    </row>
    <row r="11" spans="2:5" x14ac:dyDescent="0.2">
      <c r="B11" s="60" t="s">
        <v>40</v>
      </c>
      <c r="C11" s="131" t="s">
        <v>43</v>
      </c>
      <c r="D11" s="133">
        <v>132866750</v>
      </c>
      <c r="E11" s="60"/>
    </row>
    <row r="12" spans="2:5" x14ac:dyDescent="0.2">
      <c r="B12" s="60" t="s">
        <v>42</v>
      </c>
      <c r="C12" s="131" t="s">
        <v>45</v>
      </c>
      <c r="D12" s="133">
        <v>1175849.6299999999</v>
      </c>
      <c r="E12" s="60"/>
    </row>
    <row r="13" spans="2:5" x14ac:dyDescent="0.2">
      <c r="B13" s="60" t="s">
        <v>44</v>
      </c>
      <c r="C13" s="131" t="s">
        <v>51</v>
      </c>
      <c r="D13" s="133">
        <v>158598863.65000001</v>
      </c>
      <c r="E13" s="60"/>
    </row>
    <row r="14" spans="2:5" x14ac:dyDescent="0.2">
      <c r="B14" s="129" t="s">
        <v>46</v>
      </c>
      <c r="C14" s="128"/>
      <c r="D14" s="134">
        <f>SUM(D10:D13)</f>
        <v>384897460.74000001</v>
      </c>
      <c r="E14" s="60"/>
    </row>
    <row r="15" spans="2:5" ht="5.25" customHeight="1" x14ac:dyDescent="0.2">
      <c r="B15" s="60"/>
      <c r="C15" s="135"/>
      <c r="D15" s="60"/>
      <c r="E15" s="60"/>
    </row>
    <row r="16" spans="2:5" s="136" customFormat="1" x14ac:dyDescent="0.2">
      <c r="B16" s="129" t="s">
        <v>47</v>
      </c>
      <c r="C16" s="128"/>
      <c r="D16" s="129"/>
      <c r="E16" s="137">
        <f>+D14</f>
        <v>384897460.74000001</v>
      </c>
    </row>
    <row r="17" spans="2:8" x14ac:dyDescent="0.2">
      <c r="B17" s="60"/>
      <c r="C17" s="135"/>
      <c r="D17" s="60"/>
      <c r="E17" s="60"/>
    </row>
    <row r="18" spans="2:8" ht="18" x14ac:dyDescent="0.25">
      <c r="B18" s="127" t="s">
        <v>48</v>
      </c>
      <c r="C18" s="128"/>
      <c r="D18" s="60"/>
      <c r="E18" s="60"/>
    </row>
    <row r="19" spans="2:8" ht="9" customHeight="1" x14ac:dyDescent="0.2">
      <c r="B19" s="129"/>
      <c r="C19" s="128"/>
      <c r="D19" s="60"/>
      <c r="E19" s="60"/>
    </row>
    <row r="20" spans="2:8" x14ac:dyDescent="0.2">
      <c r="B20" s="129" t="s">
        <v>49</v>
      </c>
      <c r="C20" s="128"/>
      <c r="D20" s="60"/>
      <c r="E20" s="60"/>
    </row>
    <row r="21" spans="2:8" ht="6" customHeight="1" x14ac:dyDescent="0.2">
      <c r="B21" s="129"/>
      <c r="C21" s="128"/>
      <c r="D21" s="130"/>
      <c r="E21" s="130"/>
    </row>
    <row r="22" spans="2:8" x14ac:dyDescent="0.2">
      <c r="B22" s="60" t="s">
        <v>50</v>
      </c>
      <c r="C22" s="131" t="s">
        <v>52</v>
      </c>
      <c r="D22" s="133">
        <v>55839000</v>
      </c>
      <c r="E22" s="130"/>
    </row>
    <row r="23" spans="2:8" x14ac:dyDescent="0.2">
      <c r="B23" s="138" t="s">
        <v>170</v>
      </c>
      <c r="C23" s="131" t="s">
        <v>54</v>
      </c>
      <c r="D23" s="133">
        <v>109111.03999999999</v>
      </c>
      <c r="E23" s="130"/>
    </row>
    <row r="24" spans="2:8" x14ac:dyDescent="0.2">
      <c r="B24" s="139" t="s">
        <v>53</v>
      </c>
      <c r="C24" s="131" t="s">
        <v>56</v>
      </c>
      <c r="D24" s="133">
        <v>55771.88</v>
      </c>
      <c r="E24" s="130"/>
    </row>
    <row r="25" spans="2:8" x14ac:dyDescent="0.2">
      <c r="B25" s="139" t="s">
        <v>55</v>
      </c>
      <c r="C25" s="131" t="s">
        <v>58</v>
      </c>
      <c r="D25" s="140">
        <v>94000</v>
      </c>
      <c r="E25" s="130"/>
    </row>
    <row r="26" spans="2:8" x14ac:dyDescent="0.2">
      <c r="B26" s="60" t="s">
        <v>57</v>
      </c>
      <c r="C26" s="131" t="s">
        <v>60</v>
      </c>
      <c r="D26" s="133">
        <v>380388.16</v>
      </c>
      <c r="E26" s="130"/>
    </row>
    <row r="27" spans="2:8" x14ac:dyDescent="0.2">
      <c r="B27" s="141" t="s">
        <v>59</v>
      </c>
      <c r="C27" s="131" t="s">
        <v>64</v>
      </c>
      <c r="D27" s="133">
        <v>180202029.66</v>
      </c>
      <c r="E27" s="142"/>
    </row>
    <row r="28" spans="2:8" x14ac:dyDescent="0.2">
      <c r="B28" s="129" t="s">
        <v>61</v>
      </c>
      <c r="C28" s="128"/>
      <c r="D28" s="134">
        <f>SUM(D22:D27)</f>
        <v>236680300.74000001</v>
      </c>
      <c r="E28" s="130"/>
    </row>
    <row r="29" spans="2:8" x14ac:dyDescent="0.2">
      <c r="B29" s="60"/>
      <c r="C29" s="135"/>
      <c r="D29" s="130"/>
      <c r="E29" s="130"/>
      <c r="H29" s="187"/>
    </row>
    <row r="30" spans="2:8" x14ac:dyDescent="0.2">
      <c r="B30" s="129" t="s">
        <v>62</v>
      </c>
      <c r="C30" s="131" t="s">
        <v>66</v>
      </c>
      <c r="D30" s="130"/>
      <c r="E30" s="130"/>
      <c r="H30" s="188"/>
    </row>
    <row r="31" spans="2:8" ht="6" customHeight="1" x14ac:dyDescent="0.2">
      <c r="B31" s="129"/>
      <c r="C31" s="128"/>
      <c r="D31" s="130"/>
      <c r="E31" s="130"/>
    </row>
    <row r="32" spans="2:8" x14ac:dyDescent="0.2">
      <c r="B32" s="60" t="s">
        <v>63</v>
      </c>
      <c r="D32" s="130">
        <v>23429410</v>
      </c>
      <c r="E32" s="130"/>
    </row>
    <row r="33" spans="2:8" x14ac:dyDescent="0.2">
      <c r="B33" s="60" t="s">
        <v>65</v>
      </c>
      <c r="C33" s="135"/>
      <c r="D33" s="133">
        <v>124787750</v>
      </c>
      <c r="E33" s="130"/>
    </row>
    <row r="34" spans="2:8" x14ac:dyDescent="0.2">
      <c r="B34" s="129" t="s">
        <v>135</v>
      </c>
      <c r="C34" s="128"/>
      <c r="D34" s="134">
        <f>SUM(D32:D33)</f>
        <v>148217160</v>
      </c>
      <c r="E34" s="130"/>
    </row>
    <row r="35" spans="2:8" x14ac:dyDescent="0.2">
      <c r="B35" s="60"/>
      <c r="C35" s="143"/>
      <c r="D35" s="130"/>
      <c r="E35" s="130"/>
      <c r="H35" s="189"/>
    </row>
    <row r="36" spans="2:8" x14ac:dyDescent="0.2">
      <c r="B36" s="129" t="s">
        <v>136</v>
      </c>
      <c r="C36" s="144"/>
      <c r="D36" s="130"/>
      <c r="E36" s="145">
        <f>+D28+D34</f>
        <v>384897460.74000001</v>
      </c>
      <c r="F36" s="146"/>
    </row>
    <row r="37" spans="2:8" x14ac:dyDescent="0.2">
      <c r="B37" s="147"/>
      <c r="C37" s="148"/>
      <c r="D37" s="147"/>
      <c r="E37" s="149"/>
    </row>
    <row r="38" spans="2:8" x14ac:dyDescent="0.2">
      <c r="B38" s="150" t="s">
        <v>67</v>
      </c>
      <c r="C38" s="151" t="s">
        <v>68</v>
      </c>
      <c r="D38" s="152"/>
      <c r="E38" s="153">
        <v>987750</v>
      </c>
      <c r="H38" s="157"/>
    </row>
    <row r="65" spans="1:3" x14ac:dyDescent="0.2">
      <c r="A65" s="58"/>
      <c r="B65" s="58"/>
      <c r="C65" s="58"/>
    </row>
    <row r="66" spans="1:3" ht="15" x14ac:dyDescent="0.25">
      <c r="A66" s="58"/>
      <c r="B66" s="193" t="s">
        <v>168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zoomScaleNormal="100" workbookViewId="0">
      <selection activeCell="B17" sqref="B17:F19"/>
    </sheetView>
  </sheetViews>
  <sheetFormatPr baseColWidth="10" defaultColWidth="11" defaultRowHeight="14.25" x14ac:dyDescent="0.2"/>
  <cols>
    <col min="1" max="1" width="4" style="58" customWidth="1"/>
    <col min="2" max="2" width="25.44140625" style="58" customWidth="1"/>
    <col min="3" max="3" width="1.44140625" style="58" customWidth="1"/>
    <col min="4" max="4" width="15.21875" style="58" customWidth="1"/>
    <col min="5" max="5" width="1.44140625" style="58" customWidth="1"/>
    <col min="6" max="6" width="16.77734375" style="58" customWidth="1"/>
    <col min="7" max="7" width="5.109375" style="58" customWidth="1"/>
    <col min="8" max="16384" width="11" style="58"/>
  </cols>
  <sheetData>
    <row r="1" spans="2:9" ht="13.5" customHeight="1" x14ac:dyDescent="0.2">
      <c r="B1" s="114"/>
      <c r="C1" s="114"/>
      <c r="D1" s="114"/>
      <c r="E1" s="114"/>
      <c r="F1" s="114"/>
    </row>
    <row r="2" spans="2:9" ht="29.25" customHeight="1" x14ac:dyDescent="0.4">
      <c r="B2" s="78" t="s">
        <v>75</v>
      </c>
      <c r="I2" s="115"/>
    </row>
    <row r="3" spans="2:9" ht="15" customHeight="1" x14ac:dyDescent="0.2"/>
    <row r="4" spans="2:9" ht="45.75" customHeight="1" x14ac:dyDescent="0.2">
      <c r="B4" s="204" t="s">
        <v>144</v>
      </c>
      <c r="C4" s="204"/>
      <c r="D4" s="204"/>
      <c r="E4" s="204"/>
      <c r="F4" s="204"/>
    </row>
    <row r="5" spans="2:9" ht="15" x14ac:dyDescent="0.2">
      <c r="B5" s="205" t="s">
        <v>198</v>
      </c>
      <c r="C5" s="205"/>
      <c r="D5" s="205"/>
      <c r="E5" s="205"/>
      <c r="F5" s="205"/>
    </row>
    <row r="6" spans="2:9" x14ac:dyDescent="0.2">
      <c r="G6" s="63"/>
    </row>
    <row r="7" spans="2:9" x14ac:dyDescent="0.2">
      <c r="B7" s="11" t="s">
        <v>69</v>
      </c>
      <c r="C7" s="80"/>
      <c r="D7" s="11" t="s">
        <v>70</v>
      </c>
      <c r="E7" s="9"/>
      <c r="F7" s="11" t="s">
        <v>71</v>
      </c>
      <c r="G7" s="116"/>
    </row>
    <row r="8" spans="2:9" ht="9" customHeight="1" x14ac:dyDescent="0.2">
      <c r="B8" s="93"/>
      <c r="C8" s="94"/>
      <c r="D8" s="93"/>
      <c r="F8" s="93"/>
      <c r="G8" s="117"/>
    </row>
    <row r="9" spans="2:9" s="64" customFormat="1" x14ac:dyDescent="0.2">
      <c r="B9" s="95" t="s">
        <v>72</v>
      </c>
      <c r="C9" s="96"/>
      <c r="D9" s="105">
        <v>0</v>
      </c>
      <c r="F9" s="105">
        <v>0</v>
      </c>
      <c r="G9" s="118"/>
    </row>
    <row r="10" spans="2:9" s="64" customFormat="1" x14ac:dyDescent="0.2">
      <c r="B10" s="95" t="s">
        <v>73</v>
      </c>
      <c r="C10" s="97"/>
      <c r="D10" s="105">
        <v>0</v>
      </c>
      <c r="F10" s="105">
        <v>0</v>
      </c>
      <c r="G10" s="118"/>
    </row>
    <row r="11" spans="2:9" s="64" customFormat="1" x14ac:dyDescent="0.2">
      <c r="B11" s="95" t="s">
        <v>74</v>
      </c>
      <c r="C11" s="97"/>
      <c r="D11" s="105">
        <v>6.43</v>
      </c>
      <c r="F11" s="105">
        <v>93.9</v>
      </c>
      <c r="G11" s="118"/>
    </row>
    <row r="12" spans="2:9" ht="9.75" customHeight="1" x14ac:dyDescent="0.2">
      <c r="B12" s="119"/>
      <c r="C12" s="94"/>
      <c r="D12" s="120"/>
      <c r="E12" s="121"/>
      <c r="F12" s="120"/>
      <c r="G12" s="122"/>
    </row>
    <row r="13" spans="2:9" s="64" customFormat="1" x14ac:dyDescent="0.2">
      <c r="B13" s="4" t="s">
        <v>140</v>
      </c>
      <c r="C13" s="100"/>
      <c r="D13" s="20">
        <f>SUM(D9:D11)</f>
        <v>6.43</v>
      </c>
      <c r="E13" s="3"/>
      <c r="F13" s="20">
        <f>SUM(F9:F12)</f>
        <v>93.9</v>
      </c>
      <c r="G13" s="123"/>
    </row>
    <row r="14" spans="2:9" x14ac:dyDescent="0.2">
      <c r="E14" s="124"/>
    </row>
    <row r="17" spans="2:6" x14ac:dyDescent="0.2">
      <c r="B17" s="206"/>
      <c r="C17" s="206"/>
      <c r="D17" s="206"/>
      <c r="E17" s="206"/>
      <c r="F17" s="206"/>
    </row>
    <row r="18" spans="2:6" x14ac:dyDescent="0.2">
      <c r="B18" s="206"/>
      <c r="C18" s="206"/>
      <c r="D18" s="206"/>
      <c r="E18" s="206"/>
      <c r="F18" s="206"/>
    </row>
    <row r="19" spans="2:6" x14ac:dyDescent="0.2">
      <c r="B19" s="206"/>
      <c r="C19" s="206"/>
      <c r="D19" s="206"/>
      <c r="E19" s="206"/>
      <c r="F19" s="206"/>
    </row>
    <row r="22" spans="2:6" x14ac:dyDescent="0.2">
      <c r="B22" s="206"/>
      <c r="C22" s="206"/>
      <c r="D22" s="206"/>
      <c r="E22" s="206"/>
      <c r="F22" s="206"/>
    </row>
    <row r="23" spans="2:6" x14ac:dyDescent="0.2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zoomScaleNormal="100" workbookViewId="0">
      <selection activeCell="F31" sqref="F31"/>
    </sheetView>
  </sheetViews>
  <sheetFormatPr baseColWidth="10" defaultColWidth="11" defaultRowHeight="14.25" x14ac:dyDescent="0.2"/>
  <cols>
    <col min="1" max="1" width="11.109375" style="62" customWidth="1"/>
    <col min="2" max="2" width="37.21875" style="62" customWidth="1"/>
    <col min="3" max="3" width="1.44140625" style="62" customWidth="1"/>
    <col min="4" max="4" width="15.44140625" style="62" bestFit="1" customWidth="1"/>
    <col min="5" max="5" width="1.21875" style="62" customWidth="1"/>
    <col min="6" max="6" width="17.21875" style="62" bestFit="1" customWidth="1"/>
    <col min="7" max="16384" width="11" style="62"/>
  </cols>
  <sheetData>
    <row r="2" spans="2:8" ht="31.5" customHeight="1" x14ac:dyDescent="0.4">
      <c r="B2" s="78" t="s">
        <v>76</v>
      </c>
    </row>
    <row r="3" spans="2:8" x14ac:dyDescent="0.2">
      <c r="H3" s="2"/>
    </row>
    <row r="4" spans="2:8" ht="19.5" x14ac:dyDescent="0.2">
      <c r="B4" s="207" t="s">
        <v>145</v>
      </c>
      <c r="C4" s="207"/>
      <c r="D4" s="207"/>
      <c r="E4" s="207"/>
      <c r="F4" s="207"/>
    </row>
    <row r="5" spans="2:8" ht="15" x14ac:dyDescent="0.2">
      <c r="B5" s="205" t="str">
        <f>+'Nota 1'!B5:F5</f>
        <v>Al 31 de diciembre del 2017</v>
      </c>
      <c r="C5" s="205"/>
      <c r="D5" s="205"/>
      <c r="E5" s="205"/>
      <c r="F5" s="205"/>
    </row>
    <row r="6" spans="2:8" x14ac:dyDescent="0.2">
      <c r="H6" s="107"/>
    </row>
    <row r="7" spans="2:8" s="58" customFormat="1" x14ac:dyDescent="0.2">
      <c r="B7" s="7" t="s">
        <v>77</v>
      </c>
      <c r="C7" s="80"/>
      <c r="D7" s="8" t="s">
        <v>70</v>
      </c>
      <c r="E7" s="9"/>
      <c r="F7" s="10" t="s">
        <v>71</v>
      </c>
      <c r="G7" s="108"/>
    </row>
    <row r="8" spans="2:8" s="58" customFormat="1" ht="8.25" customHeight="1" x14ac:dyDescent="0.2">
      <c r="B8" s="109"/>
      <c r="C8" s="109"/>
      <c r="D8" s="109"/>
      <c r="F8" s="109"/>
      <c r="G8" s="110"/>
    </row>
    <row r="9" spans="2:8" s="64" customFormat="1" x14ac:dyDescent="0.2">
      <c r="B9" s="103" t="s">
        <v>78</v>
      </c>
      <c r="C9" s="104">
        <v>420493.7</v>
      </c>
      <c r="D9" s="105">
        <v>632206.86</v>
      </c>
      <c r="E9" s="175"/>
      <c r="F9" s="105">
        <v>6544554.620000001</v>
      </c>
    </row>
    <row r="10" spans="2:8" s="64" customFormat="1" x14ac:dyDescent="0.2">
      <c r="B10" s="103" t="s">
        <v>79</v>
      </c>
      <c r="C10" s="104">
        <v>-16527.63</v>
      </c>
      <c r="D10" s="105">
        <v>-16773.03</v>
      </c>
      <c r="E10" s="176"/>
      <c r="F10" s="105">
        <v>-199078.47999999998</v>
      </c>
    </row>
    <row r="11" spans="2:8" s="64" customFormat="1" ht="7.5" customHeight="1" x14ac:dyDescent="0.2">
      <c r="B11" s="111"/>
      <c r="C11" s="111"/>
      <c r="D11" s="112"/>
      <c r="E11" s="112"/>
      <c r="F11" s="112"/>
      <c r="G11" s="112"/>
    </row>
    <row r="12" spans="2:8" s="64" customFormat="1" x14ac:dyDescent="0.2">
      <c r="B12" s="4" t="s">
        <v>141</v>
      </c>
      <c r="C12" s="83"/>
      <c r="D12" s="5">
        <f>SUM(D9:D11)</f>
        <v>615433.82999999996</v>
      </c>
      <c r="E12" s="6"/>
      <c r="F12" s="5">
        <f>SUM(F9:F11)</f>
        <v>6345476.1400000006</v>
      </c>
      <c r="G12" s="113"/>
    </row>
    <row r="13" spans="2:8" s="58" customFormat="1" x14ac:dyDescent="0.2">
      <c r="H13" s="63"/>
    </row>
    <row r="17" spans="2:6" x14ac:dyDescent="0.2">
      <c r="B17" s="206"/>
      <c r="C17" s="206"/>
      <c r="D17" s="206"/>
      <c r="E17" s="206"/>
      <c r="F17" s="206"/>
    </row>
    <row r="18" spans="2:6" x14ac:dyDescent="0.2">
      <c r="B18" s="206"/>
      <c r="C18" s="206"/>
      <c r="D18" s="206"/>
      <c r="E18" s="206"/>
      <c r="F18" s="206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zoomScaleNormal="100" workbookViewId="0">
      <selection activeCell="D22" sqref="D22:D23"/>
    </sheetView>
  </sheetViews>
  <sheetFormatPr baseColWidth="10" defaultColWidth="11" defaultRowHeight="14.25" x14ac:dyDescent="0.2"/>
  <cols>
    <col min="1" max="1" width="4.21875" style="58" customWidth="1"/>
    <col min="2" max="2" width="44.88671875" style="58" customWidth="1"/>
    <col min="3" max="3" width="1.21875" style="58" customWidth="1"/>
    <col min="4" max="4" width="14.21875" style="58" bestFit="1" customWidth="1"/>
    <col min="5" max="5" width="1" style="58" customWidth="1"/>
    <col min="6" max="6" width="15.21875" style="58" bestFit="1" customWidth="1"/>
    <col min="7" max="16384" width="11" style="58"/>
  </cols>
  <sheetData>
    <row r="2" spans="2:9" ht="32.25" x14ac:dyDescent="0.4">
      <c r="B2" s="78" t="s">
        <v>80</v>
      </c>
    </row>
    <row r="4" spans="2:9" ht="22.5" x14ac:dyDescent="0.2">
      <c r="B4" s="204" t="s">
        <v>82</v>
      </c>
      <c r="C4" s="204"/>
      <c r="D4" s="204"/>
      <c r="E4" s="204"/>
      <c r="F4" s="204"/>
      <c r="G4" s="79"/>
    </row>
    <row r="5" spans="2:9" ht="14.25" customHeight="1" x14ac:dyDescent="0.2">
      <c r="B5" s="205" t="str">
        <f>+'Nota 2'!B5:F5</f>
        <v>Al 31 de diciembre del 2017</v>
      </c>
      <c r="C5" s="205"/>
      <c r="D5" s="205"/>
      <c r="E5" s="205"/>
      <c r="F5" s="205"/>
      <c r="G5" s="79"/>
    </row>
    <row r="6" spans="2:9" ht="14.25" customHeight="1" x14ac:dyDescent="0.2">
      <c r="C6" s="79"/>
      <c r="D6" s="79"/>
      <c r="E6" s="79"/>
      <c r="F6" s="79"/>
      <c r="G6" s="79"/>
    </row>
    <row r="7" spans="2:9" x14ac:dyDescent="0.2">
      <c r="B7" s="11" t="s">
        <v>83</v>
      </c>
      <c r="C7" s="80"/>
      <c r="D7" s="11" t="s">
        <v>84</v>
      </c>
      <c r="E7" s="13"/>
      <c r="F7" s="11" t="s">
        <v>71</v>
      </c>
    </row>
    <row r="8" spans="2:9" s="101" customFormat="1" ht="6" customHeight="1" x14ac:dyDescent="0.2">
      <c r="B8" s="14"/>
      <c r="C8" s="81"/>
      <c r="D8" s="14"/>
      <c r="E8" s="14"/>
      <c r="F8" s="14"/>
      <c r="H8" s="106"/>
      <c r="I8" s="106"/>
    </row>
    <row r="9" spans="2:9" s="64" customFormat="1" x14ac:dyDescent="0.2">
      <c r="B9" s="103" t="s">
        <v>85</v>
      </c>
      <c r="C9" s="104"/>
      <c r="D9" s="105">
        <v>80119.210000000006</v>
      </c>
      <c r="E9" s="62"/>
      <c r="F9" s="105">
        <v>653672.55999999994</v>
      </c>
    </row>
    <row r="10" spans="2:9" s="64" customFormat="1" x14ac:dyDescent="0.2">
      <c r="B10" s="103" t="s">
        <v>86</v>
      </c>
      <c r="C10" s="104"/>
      <c r="D10" s="105">
        <v>310.52999999999997</v>
      </c>
      <c r="E10" s="62"/>
      <c r="F10" s="105">
        <v>64903.89</v>
      </c>
    </row>
    <row r="11" spans="2:9" s="106" customFormat="1" ht="5.25" customHeight="1" x14ac:dyDescent="0.2">
      <c r="B11" s="25"/>
      <c r="C11" s="24"/>
      <c r="D11" s="26"/>
      <c r="E11" s="27"/>
      <c r="F11" s="26"/>
    </row>
    <row r="12" spans="2:9" s="64" customFormat="1" x14ac:dyDescent="0.2">
      <c r="B12" s="4" t="s">
        <v>139</v>
      </c>
      <c r="C12" s="83"/>
      <c r="D12" s="28">
        <f>SUM(D9:D10)</f>
        <v>80429.740000000005</v>
      </c>
      <c r="E12" s="6"/>
      <c r="F12" s="28">
        <f>SUM(F9:F10)</f>
        <v>718576.45</v>
      </c>
      <c r="H12" s="106"/>
      <c r="I12" s="106"/>
    </row>
    <row r="13" spans="2:9" x14ac:dyDescent="0.2">
      <c r="H13" s="106"/>
      <c r="I13" s="106"/>
    </row>
    <row r="14" spans="2:9" x14ac:dyDescent="0.2">
      <c r="H14" s="106"/>
      <c r="I14" s="106"/>
    </row>
    <row r="15" spans="2:9" x14ac:dyDescent="0.2">
      <c r="B15" s="206"/>
      <c r="C15" s="206"/>
      <c r="D15" s="206"/>
      <c r="E15" s="206"/>
      <c r="F15" s="206"/>
      <c r="H15" s="106"/>
      <c r="I15" s="106"/>
    </row>
    <row r="16" spans="2:9" x14ac:dyDescent="0.2">
      <c r="B16" s="206"/>
      <c r="C16" s="206"/>
      <c r="D16" s="206"/>
      <c r="E16" s="206"/>
      <c r="F16" s="206"/>
      <c r="H16" s="106"/>
      <c r="I16" s="106"/>
    </row>
    <row r="17" spans="8:9" x14ac:dyDescent="0.2">
      <c r="H17" s="106"/>
      <c r="I17" s="106"/>
    </row>
    <row r="18" spans="8:9" x14ac:dyDescent="0.2">
      <c r="H18" s="106"/>
      <c r="I18" s="106"/>
    </row>
    <row r="19" spans="8:9" x14ac:dyDescent="0.2">
      <c r="H19" s="106"/>
      <c r="I19" s="106"/>
    </row>
    <row r="20" spans="8:9" x14ac:dyDescent="0.2">
      <c r="H20" s="106"/>
      <c r="I20" s="106"/>
    </row>
    <row r="21" spans="8:9" x14ac:dyDescent="0.2">
      <c r="H21" s="106"/>
      <c r="I21" s="106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showGridLines="0" zoomScaleNormal="100" workbookViewId="0">
      <selection activeCell="D22" sqref="D22"/>
    </sheetView>
  </sheetViews>
  <sheetFormatPr baseColWidth="10" defaultColWidth="11" defaultRowHeight="14.25" x14ac:dyDescent="0.2"/>
  <cols>
    <col min="1" max="1" width="4.21875" style="58" customWidth="1"/>
    <col min="2" max="2" width="44.88671875" style="58" customWidth="1"/>
    <col min="3" max="3" width="0.88671875" style="58" customWidth="1"/>
    <col min="4" max="4" width="12.21875" style="58" customWidth="1"/>
    <col min="5" max="5" width="0.88671875" style="58" customWidth="1"/>
    <col min="6" max="6" width="12.21875" style="58" customWidth="1"/>
    <col min="7" max="16384" width="11" style="58"/>
  </cols>
  <sheetData>
    <row r="2" spans="2:6" ht="32.25" x14ac:dyDescent="0.4">
      <c r="B2" s="78" t="s">
        <v>87</v>
      </c>
    </row>
    <row r="3" spans="2:6" ht="19.5" x14ac:dyDescent="0.2">
      <c r="B3" s="204" t="s">
        <v>143</v>
      </c>
      <c r="C3" s="204"/>
      <c r="D3" s="204"/>
      <c r="E3" s="204"/>
      <c r="F3" s="204"/>
    </row>
    <row r="4" spans="2:6" ht="15" x14ac:dyDescent="0.2">
      <c r="B4" s="205" t="str">
        <f>+'Nota 3'!B5:F5</f>
        <v>Al 31 de diciembre del 2017</v>
      </c>
      <c r="C4" s="205"/>
      <c r="D4" s="205"/>
      <c r="E4" s="205"/>
      <c r="F4" s="205"/>
    </row>
    <row r="6" spans="2:6" x14ac:dyDescent="0.2">
      <c r="B6" s="11" t="s">
        <v>83</v>
      </c>
      <c r="C6" s="80"/>
      <c r="D6" s="11" t="s">
        <v>84</v>
      </c>
      <c r="E6" s="9"/>
      <c r="F6" s="11" t="s">
        <v>71</v>
      </c>
    </row>
    <row r="7" spans="2:6" ht="6.75" customHeight="1" x14ac:dyDescent="0.2">
      <c r="B7" s="14"/>
      <c r="C7" s="81"/>
      <c r="D7" s="14"/>
      <c r="E7" s="14"/>
      <c r="F7" s="14"/>
    </row>
    <row r="8" spans="2:6" s="64" customFormat="1" x14ac:dyDescent="0.2">
      <c r="B8" s="103" t="s">
        <v>162</v>
      </c>
      <c r="C8" s="104"/>
      <c r="D8" s="105">
        <v>25179.51</v>
      </c>
      <c r="E8" s="62"/>
      <c r="F8" s="105">
        <v>102188.37</v>
      </c>
    </row>
    <row r="9" spans="2:6" s="64" customFormat="1" ht="6.75" customHeight="1" x14ac:dyDescent="0.2">
      <c r="B9" s="25"/>
      <c r="C9" s="24"/>
      <c r="D9" s="26"/>
      <c r="E9" s="27"/>
      <c r="F9" s="26"/>
    </row>
    <row r="10" spans="2:6" s="64" customFormat="1" ht="15.75" customHeight="1" x14ac:dyDescent="0.2">
      <c r="B10" s="4" t="s">
        <v>139</v>
      </c>
      <c r="C10" s="83"/>
      <c r="D10" s="28">
        <f>SUM(D8:D8)</f>
        <v>25179.51</v>
      </c>
      <c r="E10" s="6"/>
      <c r="F10" s="28">
        <f>SUM(F8:F8)</f>
        <v>102188.37</v>
      </c>
    </row>
    <row r="12" spans="2:6" x14ac:dyDescent="0.2">
      <c r="B12" s="59"/>
    </row>
    <row r="14" spans="2:6" x14ac:dyDescent="0.2">
      <c r="B14" s="208"/>
      <c r="C14" s="208"/>
      <c r="D14" s="208"/>
      <c r="E14" s="208"/>
      <c r="F14" s="208"/>
    </row>
    <row r="15" spans="2:6" x14ac:dyDescent="0.2">
      <c r="B15" s="208"/>
      <c r="C15" s="208"/>
      <c r="D15" s="208"/>
      <c r="E15" s="208"/>
      <c r="F15" s="208"/>
    </row>
    <row r="18" spans="2:6" x14ac:dyDescent="0.2">
      <c r="B18" s="206"/>
      <c r="C18" s="206"/>
      <c r="D18" s="206"/>
      <c r="E18" s="206"/>
      <c r="F18" s="206"/>
    </row>
    <row r="19" spans="2:6" x14ac:dyDescent="0.2">
      <c r="B19" s="206"/>
      <c r="C19" s="206"/>
      <c r="D19" s="206"/>
      <c r="E19" s="206"/>
      <c r="F19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Normal="100" workbookViewId="0">
      <selection activeCell="B14" sqref="B14:F15"/>
    </sheetView>
  </sheetViews>
  <sheetFormatPr baseColWidth="10" defaultColWidth="11" defaultRowHeight="14.25" x14ac:dyDescent="0.2"/>
  <cols>
    <col min="1" max="1" width="4.77734375" style="58" customWidth="1"/>
    <col min="2" max="2" width="44.88671875" style="58" customWidth="1"/>
    <col min="3" max="3" width="1.21875" style="58" customWidth="1"/>
    <col min="4" max="4" width="11.109375" style="58" bestFit="1" customWidth="1"/>
    <col min="5" max="5" width="1.21875" style="58" customWidth="1"/>
    <col min="6" max="6" width="13" style="58" bestFit="1" customWidth="1"/>
    <col min="7" max="16384" width="11" style="58"/>
  </cols>
  <sheetData>
    <row r="2" spans="2:6" ht="32.25" x14ac:dyDescent="0.4">
      <c r="B2" s="78" t="s">
        <v>88</v>
      </c>
    </row>
    <row r="3" spans="2:6" ht="19.5" x14ac:dyDescent="0.2">
      <c r="B3" s="204" t="s">
        <v>142</v>
      </c>
      <c r="C3" s="204"/>
      <c r="D3" s="204"/>
      <c r="E3" s="204"/>
      <c r="F3" s="204"/>
    </row>
    <row r="4" spans="2:6" ht="15" x14ac:dyDescent="0.2">
      <c r="B4" s="205" t="str">
        <f>+'Nota 4'!B4:F4</f>
        <v>Al 31 de diciembre del 2017</v>
      </c>
      <c r="C4" s="205"/>
      <c r="D4" s="205"/>
      <c r="E4" s="205"/>
      <c r="F4" s="205"/>
    </row>
    <row r="6" spans="2:6" x14ac:dyDescent="0.2">
      <c r="B6" s="11" t="s">
        <v>83</v>
      </c>
      <c r="C6" s="80"/>
      <c r="D6" s="11" t="s">
        <v>84</v>
      </c>
      <c r="E6" s="9"/>
      <c r="F6" s="11" t="s">
        <v>71</v>
      </c>
    </row>
    <row r="7" spans="2:6" ht="6" customHeight="1" x14ac:dyDescent="0.2">
      <c r="B7" s="14"/>
      <c r="C7" s="81"/>
      <c r="D7" s="14"/>
      <c r="E7" s="14"/>
      <c r="F7" s="14"/>
    </row>
    <row r="8" spans="2:6" s="64" customFormat="1" x14ac:dyDescent="0.2">
      <c r="B8" s="103" t="s">
        <v>89</v>
      </c>
      <c r="C8" s="104"/>
      <c r="D8" s="105">
        <v>0</v>
      </c>
      <c r="E8" s="62"/>
      <c r="F8" s="190">
        <v>3395.5</v>
      </c>
    </row>
    <row r="9" spans="2:6" s="64" customFormat="1" ht="6.75" customHeight="1" x14ac:dyDescent="0.2">
      <c r="B9" s="25"/>
      <c r="C9" s="24"/>
      <c r="D9" s="26"/>
      <c r="E9" s="27"/>
      <c r="F9" s="26"/>
    </row>
    <row r="10" spans="2:6" s="64" customFormat="1" x14ac:dyDescent="0.2">
      <c r="B10" s="4" t="s">
        <v>139</v>
      </c>
      <c r="C10" s="83"/>
      <c r="D10" s="46">
        <f>SUM(D8:D8)</f>
        <v>0</v>
      </c>
      <c r="E10" s="45"/>
      <c r="F10" s="47">
        <f>SUM(F8:F8)</f>
        <v>3395.5</v>
      </c>
    </row>
    <row r="14" spans="2:6" x14ac:dyDescent="0.2">
      <c r="B14" s="206"/>
      <c r="C14" s="206"/>
      <c r="D14" s="206"/>
      <c r="E14" s="206"/>
      <c r="F14" s="206"/>
    </row>
    <row r="15" spans="2:6" x14ac:dyDescent="0.2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2017-11-24T20:39:27Z</cp:lastPrinted>
  <dcterms:created xsi:type="dcterms:W3CDTF">2017-04-17T21:44:35Z</dcterms:created>
  <dcterms:modified xsi:type="dcterms:W3CDTF">2018-01-31T22:58:30Z</dcterms:modified>
</cp:coreProperties>
</file>