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510" tabRatio="956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Comprobación'!$A$1:$E$49</definedName>
    <definedName name="_xlnm.Print_Area" localSheetId="2">'Estado de Resultados'!$A$1:$G$49</definedName>
    <definedName name="_xlnm.Print_Area" localSheetId="4">'Nota 1'!$A$1:$G$13</definedName>
    <definedName name="_xlnm.Print_Area" localSheetId="13">'Nota 10'!$A$1:$F$10</definedName>
    <definedName name="_xlnm.Print_Area" localSheetId="14">'Nota 11'!$A$1:$I$19</definedName>
    <definedName name="_xlnm.Print_Area" localSheetId="15">'Nota 12'!$A$1:$E$14</definedName>
    <definedName name="_xlnm.Print_Area" localSheetId="16">'Nota 13'!$A$1:$D$13</definedName>
    <definedName name="_xlnm.Print_Area" localSheetId="17">'Nota 14'!$B$1:$D$20</definedName>
    <definedName name="_xlnm.Print_Area" localSheetId="18">'Nota 15'!$A$1:$E$11</definedName>
    <definedName name="_xlnm.Print_Area" localSheetId="19">'Nota 16'!$B$1:$D$24</definedName>
    <definedName name="_xlnm.Print_Area" localSheetId="20">'Nota 17'!$A$1:$J$16</definedName>
    <definedName name="_xlnm.Print_Area" localSheetId="21">'Nota 18'!$A$1:$E$11</definedName>
    <definedName name="_xlnm.Print_Area" localSheetId="22">'Nota 19'!$A$1:$E$10</definedName>
    <definedName name="_xlnm.Print_Area" localSheetId="5">'Nota 2'!$A$1:$F$12</definedName>
    <definedName name="_xlnm.Print_Area" localSheetId="6">'Nota 3'!$A$1:$F$14</definedName>
    <definedName name="_xlnm.Print_Area" localSheetId="7">'Nota 4'!$A$1:$F$10</definedName>
    <definedName name="_xlnm.Print_Area" localSheetId="8">'Nota 5'!$A$1:$F$10</definedName>
    <definedName name="_xlnm.Print_Area" localSheetId="9">'Nota 6'!$A$1:$F$10</definedName>
    <definedName name="_xlnm.Print_Area" localSheetId="10">'Nota 7'!$A$1:$G$10</definedName>
    <definedName name="_xlnm.Print_Area" localSheetId="11">'Nota 8'!$A$1:$D$12</definedName>
    <definedName name="_xlnm.Print_Area" localSheetId="12">'Nota 9'!$A$1:$E$12</definedName>
    <definedName name="Z_53C45ED7_C8A9_4DC2_8661_9587A557F27E_.wvu.PrintArea" localSheetId="1" hidden="1">'Balance Comprobación'!$A$1:$E$49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11'!$A$1:$I$19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16'!$B$1:$D$24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25725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D23" i="2"/>
  <c r="J8" i="20"/>
  <c r="J16" s="1"/>
  <c r="D15" i="2"/>
  <c r="J11" i="20"/>
  <c r="H19" i="14"/>
  <c r="B5" i="6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B5" i="5"/>
  <c r="D11" i="18"/>
  <c r="D26" i="2" l="1"/>
  <c r="D10" i="22"/>
  <c r="D11" i="21"/>
  <c r="D12" i="19" l="1"/>
  <c r="D10" i="17"/>
  <c r="D13" i="16"/>
  <c r="D12" i="15"/>
  <c r="D10" i="13" l="1"/>
  <c r="D12" i="12"/>
  <c r="D12" i="11"/>
  <c r="F10" i="10" l="1"/>
  <c r="D10"/>
  <c r="F10" i="9"/>
  <c r="D10"/>
  <c r="F10" i="8"/>
  <c r="D10"/>
  <c r="F10" i="7"/>
  <c r="D10"/>
  <c r="F12" i="6"/>
  <c r="D12"/>
  <c r="F23" i="2" l="1"/>
  <c r="F15"/>
  <c r="F13" i="4"/>
  <c r="D13"/>
  <c r="B6" i="2"/>
  <c r="B6" i="3" s="1"/>
  <c r="F26" i="2" l="1"/>
  <c r="D12" i="5"/>
  <c r="F12"/>
  <c r="D26" i="1" l="1"/>
  <c r="C26"/>
</calcChain>
</file>

<file path=xl/sharedStrings.xml><?xml version="1.0" encoding="utf-8"?>
<sst xmlns="http://schemas.openxmlformats.org/spreadsheetml/2006/main" count="269" uniqueCount="206">
  <si>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</si>
  <si>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</si>
  <si>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</si>
  <si>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</si>
  <si>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</si>
  <si>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</si>
  <si>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</si>
  <si>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</si>
  <si>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</si>
  <si>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</si>
  <si>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</si>
  <si>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</si>
  <si>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</si>
  <si>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</si>
  <si>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</si>
  <si>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</si>
  <si>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Ingresos financieros*</t>
  </si>
  <si>
    <t>Comisiones pagadas</t>
  </si>
  <si>
    <t xml:space="preserve">Otros egresos </t>
  </si>
  <si>
    <t>Totales Generales</t>
  </si>
  <si>
    <t>Balance de Comprobación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</si>
  <si>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</si>
  <si>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</si>
  <si>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</si>
  <si>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</si>
  <si>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</si>
  <si>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</si>
  <si>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</si>
  <si>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</si>
  <si>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</si>
  <si>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</si>
  <si>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</si>
  <si>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</si>
  <si>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</si>
  <si>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</si>
  <si>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</si>
  <si>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</si>
  <si>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</si>
  <si>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</si>
  <si>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</si>
  <si>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</si>
  <si>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</si>
  <si>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</si>
  <si>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</si>
  <si>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</si>
  <si>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</si>
  <si>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</si>
  <si>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</si>
  <si>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</si>
  <si>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</si>
  <si>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</si>
  <si>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</si>
  <si>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</si>
  <si>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</si>
  <si>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PROVISIONES PARA DEVOLUCIONES (OTRAS DEVOLUCIONES POR PAGAR)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</si>
  <si>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</si>
  <si>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</si>
  <si>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</si>
  <si>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</si>
  <si>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</si>
  <si>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</si>
  <si>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</si>
  <si>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</si>
  <si>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</si>
  <si>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</si>
  <si>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</si>
  <si>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</si>
  <si>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</si>
  <si>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</si>
  <si>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</si>
  <si>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</si>
  <si>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Estado de Ingresos y Egresos</t>
  </si>
  <si>
    <t>Balance de Situación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</si>
  <si>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</si>
  <si>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</si>
  <si>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</si>
  <si>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</si>
  <si>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</si>
  <si>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</si>
  <si>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</si>
  <si>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</si>
  <si>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</si>
  <si>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</si>
  <si>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</si>
  <si>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</si>
  <si>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</si>
  <si>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</si>
  <si>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</si>
  <si>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</si>
  <si>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</si>
  <si>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</si>
  <si>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</si>
  <si>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</si>
  <si>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</si>
  <si>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</si>
  <si>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</si>
  <si>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</si>
  <si>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</si>
  <si>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</si>
  <si>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</si>
  <si>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</si>
  <si>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</si>
  <si>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</si>
  <si>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</si>
  <si>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</si>
  <si>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</si>
  <si>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Liquidaciones giradas y pendientes de cobro.</t>
  </si>
  <si>
    <t>Cuotas no aportadas por los cotizantes.</t>
  </si>
  <si>
    <t>Aportes al Fondo de Reserva pendientes de cobro.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</si>
  <si>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</si>
  <si>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</si>
  <si>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</si>
  <si>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</si>
  <si>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</si>
  <si>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</si>
  <si>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</si>
  <si>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161-2016</t>
  </si>
  <si>
    <t>166-2016</t>
  </si>
  <si>
    <t>170-2016</t>
  </si>
  <si>
    <t>3-2017</t>
  </si>
  <si>
    <t>6-2017</t>
  </si>
  <si>
    <t>23-2017</t>
  </si>
  <si>
    <t>CDP</t>
  </si>
  <si>
    <t>28-2017</t>
  </si>
  <si>
    <t>Total</t>
  </si>
  <si>
    <t>Nota 12:</t>
  </si>
  <si>
    <t>Descripción</t>
  </si>
  <si>
    <t>Montos</t>
  </si>
  <si>
    <t>Liquidaciones por pagar Causahabientes</t>
  </si>
  <si>
    <t>Liquidaciones por pagar Caprede</t>
  </si>
  <si>
    <t>Liquidaciones por pagar Fondo de Jubilaciones</t>
  </si>
  <si>
    <t>Devoluciones Empleados</t>
  </si>
  <si>
    <t>Otras Devoluciones por Pagar</t>
  </si>
  <si>
    <t>Devoluciones jubilados</t>
  </si>
  <si>
    <t>Devoluciones Fondo de Jubilaciones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</si>
  <si>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</si>
  <si>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</si>
  <si>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</si>
  <si>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</si>
  <si>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</si>
  <si>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</si>
  <si>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</si>
  <si>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</si>
  <si>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</si>
  <si>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</si>
  <si>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</si>
  <si>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</si>
  <si>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</si>
  <si>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</si>
  <si>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</si>
  <si>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</si>
  <si>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</si>
  <si>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</si>
  <si>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</si>
  <si>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</si>
  <si>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</si>
  <si>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</si>
  <si>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</si>
  <si>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</si>
  <si>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</si>
  <si>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</si>
  <si>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</si>
  <si>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Liquidaciones para devoluciones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</si>
  <si>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</si>
  <si>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</si>
  <si>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</si>
  <si>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</si>
  <si>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</si>
  <si>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</si>
  <si>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</si>
  <si>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</si>
  <si>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</si>
  <si>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</si>
  <si>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</si>
  <si>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</si>
  <si>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</si>
  <si>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</si>
  <si>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Provisiones Para Devoluciones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</si>
  <si>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</si>
  <si>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</si>
  <si>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</si>
  <si>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</si>
  <si>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</si>
  <si>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</si>
  <si>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</si>
  <si>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</si>
  <si>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</si>
  <si>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</si>
  <si>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</si>
  <si>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</si>
  <si>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</si>
  <si>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</si>
  <si>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</si>
  <si>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41-2017</t>
  </si>
  <si>
    <t>38-2017</t>
  </si>
  <si>
    <t>TUDES</t>
  </si>
  <si>
    <t xml:space="preserve">Nota: </t>
  </si>
  <si>
    <t>Nota:</t>
  </si>
  <si>
    <t>Corresponde a una diferencia en el vencimiento de la inversión 103-2015, y de ¢12,943.99 de una renta de TUDES depositada.</t>
  </si>
  <si>
    <t>Documentos Banc. en tránsito (1)</t>
  </si>
  <si>
    <t>Cuenta por pagar BCR (2)</t>
  </si>
  <si>
    <t>Cuenta por pagar BNCR (3)</t>
  </si>
  <si>
    <t>(2) Corresponde a vencimiento de cupones de interés, depositados en forma bruta siendo lo correcto en forma neta.</t>
  </si>
  <si>
    <t>(1) Documento bancario N° 73905269 del 16 de noviembre del 2012, el cual no se ha identificado el depositante</t>
  </si>
  <si>
    <t>(3) Suma depositada en demasía por el Banco Nacional en el año 2010</t>
  </si>
  <si>
    <t>Al 31 de mayo del 2017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</si>
</sst>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 &quot;₡&quot;* #,##0.00_ ;_ &quot;₡&quot;* \-#,##0.00_ ;_ &quot;₡&quot;* &quot;-&quot;??_ ;_ @_ "/>
    <numFmt numFmtId="165" formatCode="_(* #,##0.00_);_(* \(#,##0.00\);_(* \-??_);_(@_)"/>
    <numFmt numFmtId="166" formatCode="\₡#,##0.00"/>
    <numFmt numFmtId="167" formatCode="\₡#,##0.00;&quot;₡-&quot;#,##0.00"/>
    <numFmt numFmtId="168" formatCode="&quot;₡&quot;#,##0.00"/>
    <numFmt numFmtId="169" formatCode="#,##0.0"/>
    <numFmt numFmtId="170" formatCode="_(* #,##0.00_);_(* \(#,##0.00\);_(* &quot;-&quot;??_);_(@_)"/>
    <numFmt numFmtId="171" formatCode="_(* #,##0_);_(* \(#,##0\);_(* &quot;-&quot;??_);_(@_)"/>
    <numFmt numFmtId="172" formatCode="dd/mm/yyyy;@"/>
    <numFmt numFmtId="173" formatCode="_ &quot;₡&quot;* #,##0_ ;_ &quot;₡&quot;* \-#,##0_ ;_ &quot;₡&quot;* &quot;-&quot;??_ ;_ @_ "/>
    <numFmt numFmtId="174" formatCode="&quot;₡&quot;#,##0;[Red]&quot;₡&quot;#,##0"/>
    <numFmt numFmtId="175" formatCode="[$-140A]d&quot; de &quot;mmmm&quot; de &quot;yyyy;@"/>
  </numFmts>
  <fonts count="45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8.5"/>
      <color theme="1"/>
      <name val="Tahoma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b/>
      <i/>
      <sz val="14"/>
      <color indexed="8"/>
      <name val="Book Antiqua"/>
      <family val="1"/>
    </font>
    <font>
      <sz val="10"/>
      <name val="Tahoma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sz val="11"/>
      <name val="Trebuchet MS"/>
      <family val="2"/>
    </font>
    <font>
      <b/>
      <i/>
      <sz val="10"/>
      <name val="Arial Narrow"/>
      <family val="2"/>
      <charset val="1"/>
    </font>
    <font>
      <sz val="11"/>
      <name val="Franklin Gothic Book"/>
      <family val="2"/>
      <scheme val="minor"/>
    </font>
    <font>
      <i/>
      <sz val="10"/>
      <name val="Arial Narrow"/>
      <family val="2"/>
      <charset val="1"/>
    </font>
    <font>
      <b/>
      <sz val="10"/>
      <color theme="9" tint="-0.499984740745262"/>
      <name val="Tahoma"/>
      <family val="2"/>
    </font>
    <font>
      <sz val="11"/>
      <color theme="9" tint="-0.499984740745262"/>
      <name val="Trebuchet MS"/>
      <family val="2"/>
    </font>
    <font>
      <b/>
      <i/>
      <sz val="10"/>
      <color theme="9" tint="-0.499984740745262"/>
      <name val="Arial Narrow"/>
      <family val="2"/>
      <charset val="1"/>
    </font>
    <font>
      <sz val="11"/>
      <color theme="9" tint="-0.499984740745262"/>
      <name val="Franklin Gothic Book"/>
      <family val="2"/>
      <scheme val="minor"/>
    </font>
    <font>
      <i/>
      <sz val="10"/>
      <color theme="9" tint="-0.499984740745262"/>
      <name val="Arial Narrow"/>
      <family val="2"/>
      <charset val="1"/>
    </font>
    <font>
      <sz val="10"/>
      <color theme="9" tint="-0.499984740745262"/>
      <name val="Tahoma"/>
      <family val="2"/>
    </font>
    <font>
      <sz val="26"/>
      <color theme="9" tint="-0.499984740745262"/>
      <name val="Freestyle Script"/>
      <family val="4"/>
    </font>
    <font>
      <sz val="18"/>
      <color theme="9" tint="-0.499984740745262"/>
      <name val="Franklin Gothic Book"/>
      <family val="2"/>
      <scheme val="minor"/>
    </font>
    <font>
      <b/>
      <i/>
      <sz val="10"/>
      <color theme="9" tint="-0.499984740745262"/>
      <name val="Arial Narrow"/>
      <family val="2"/>
    </font>
    <font>
      <i/>
      <sz val="10"/>
      <color theme="9" tint="-0.499984740745262"/>
      <name val="Arial Narrow"/>
      <family val="2"/>
    </font>
    <font>
      <b/>
      <i/>
      <sz val="11"/>
      <color theme="9" tint="-0.499984740745262"/>
      <name val="Book Antiqua"/>
      <family val="1"/>
    </font>
    <font>
      <sz val="11"/>
      <color theme="9" tint="-0.499984740745262"/>
      <name val="Book Antiqua"/>
      <family val="1"/>
    </font>
    <font>
      <b/>
      <sz val="11"/>
      <color theme="9" tint="-0.499984740745262"/>
      <name val="Book Antiqua"/>
      <family val="1"/>
    </font>
    <font>
      <b/>
      <sz val="11"/>
      <name val="Book Antiqua"/>
      <family val="1"/>
    </font>
    <font>
      <b/>
      <sz val="11"/>
      <name val="Franklin Gothic Book"/>
      <family val="2"/>
      <scheme val="minor"/>
    </font>
    <font>
      <sz val="12"/>
      <name val="Arial Narrow"/>
      <family val="2"/>
    </font>
    <font>
      <b/>
      <sz val="11"/>
      <color theme="9" tint="-0.499984740745262"/>
      <name val="Franklin Gothic Book"/>
      <scheme val="minor"/>
    </font>
    <font>
      <sz val="12"/>
      <color theme="9" tint="-0.499984740745262"/>
      <name val="Franklin Gothic Book"/>
      <family val="2"/>
      <scheme val="minor"/>
    </font>
    <font>
      <sz val="16"/>
      <color theme="9" tint="-0.499984740745262"/>
      <name val="Franklin Gothic Book"/>
      <family val="2"/>
      <scheme val="minor"/>
    </font>
    <font>
      <sz val="16"/>
      <color theme="5" tint="-0.249977111117893"/>
      <name val="Franklin Gothic Book"/>
      <family val="2"/>
      <scheme val="minor"/>
    </font>
    <font>
      <sz val="9"/>
      <color theme="9" tint="-0.499984740745262"/>
      <name val="Franklin Gothic Book"/>
      <family val="2"/>
      <scheme val="minor"/>
    </font>
    <font>
      <b/>
      <u/>
      <sz val="11"/>
      <color rgb="FF0070C0"/>
      <name val="Calibri"/>
      <family val="2"/>
    </font>
    <font>
      <i/>
      <sz val="10"/>
      <color indexed="8"/>
      <name val="Arial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0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" fontId="3" fillId="3" borderId="0" xfId="3" applyNumberFormat="1" applyFont="1" applyFill="1" applyBorder="1" applyAlignment="1" applyProtection="1"/>
    <xf numFmtId="0" fontId="3" fillId="4" borderId="0" xfId="0" applyFont="1" applyFill="1" applyBorder="1" applyAlignment="1">
      <alignment horizontal="center"/>
    </xf>
    <xf numFmtId="165" fontId="3" fillId="0" borderId="0" xfId="3" applyFont="1" applyFill="1" applyBorder="1" applyAlignment="1" applyProtection="1"/>
    <xf numFmtId="165" fontId="3" fillId="0" borderId="0" xfId="3" applyFont="1" applyFill="1" applyBorder="1" applyAlignment="1" applyProtection="1">
      <alignment horizontal="center"/>
    </xf>
    <xf numFmtId="0" fontId="0" fillId="0" borderId="0" xfId="0" applyBorder="1"/>
    <xf numFmtId="0" fontId="7" fillId="0" borderId="0" xfId="0" quotePrefix="1" applyFont="1" applyFill="1"/>
    <xf numFmtId="0" fontId="2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Border="1"/>
    <xf numFmtId="167" fontId="8" fillId="0" borderId="0" xfId="0" applyNumberFormat="1" applyFont="1" applyBorder="1"/>
    <xf numFmtId="166" fontId="8" fillId="0" borderId="0" xfId="0" applyNumberFormat="1" applyFont="1" applyBorder="1"/>
    <xf numFmtId="168" fontId="9" fillId="0" borderId="0" xfId="0" applyNumberFormat="1" applyFont="1" applyBorder="1"/>
    <xf numFmtId="0" fontId="9" fillId="0" borderId="0" xfId="0" applyFont="1" applyBorder="1" applyAlignment="1">
      <alignment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168" fontId="9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168" fontId="8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0" applyNumberFormat="1" applyFont="1" applyFill="1" applyBorder="1"/>
    <xf numFmtId="0" fontId="10" fillId="0" borderId="0" xfId="0" applyFont="1" applyFill="1"/>
    <xf numFmtId="4" fontId="8" fillId="0" borderId="0" xfId="0" applyNumberFormat="1" applyFont="1" applyBorder="1"/>
    <xf numFmtId="0" fontId="11" fillId="0" borderId="0" xfId="0" applyFont="1" applyBorder="1"/>
    <xf numFmtId="169" fontId="0" fillId="0" borderId="0" xfId="0" applyNumberFormat="1"/>
    <xf numFmtId="0" fontId="14" fillId="0" borderId="0" xfId="4" applyFont="1" applyAlignment="1">
      <alignment vertical="top"/>
    </xf>
    <xf numFmtId="0" fontId="14" fillId="0" borderId="0" xfId="4" applyFont="1" applyBorder="1" applyAlignment="1">
      <alignment horizontal="justify" vertical="top" wrapText="1"/>
    </xf>
    <xf numFmtId="0" fontId="14" fillId="0" borderId="0" xfId="4" applyFont="1" applyBorder="1" applyAlignment="1">
      <alignment vertical="top"/>
    </xf>
    <xf numFmtId="4" fontId="14" fillId="0" borderId="0" xfId="4" applyNumberFormat="1" applyFont="1" applyFill="1" applyBorder="1" applyAlignment="1">
      <alignment horizontal="right" vertical="top" wrapText="1"/>
    </xf>
    <xf numFmtId="4" fontId="14" fillId="0" borderId="0" xfId="4" applyNumberFormat="1" applyFont="1" applyBorder="1" applyAlignment="1">
      <alignment horizontal="justify" vertical="top" wrapText="1"/>
    </xf>
    <xf numFmtId="43" fontId="13" fillId="0" borderId="0" xfId="1" applyFont="1" applyFill="1" applyBorder="1" applyAlignment="1">
      <alignment vertical="top" wrapText="1"/>
    </xf>
    <xf numFmtId="43" fontId="0" fillId="0" borderId="0" xfId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6" fontId="4" fillId="0" borderId="2" xfId="0" applyNumberFormat="1" applyFont="1" applyFill="1" applyBorder="1"/>
    <xf numFmtId="166" fontId="4" fillId="0" borderId="3" xfId="0" applyNumberFormat="1" applyFont="1" applyFill="1" applyBorder="1"/>
    <xf numFmtId="0" fontId="14" fillId="0" borderId="11" xfId="4" applyFont="1" applyBorder="1" applyAlignment="1">
      <alignment horizontal="justify" vertical="top" wrapText="1"/>
    </xf>
    <xf numFmtId="4" fontId="14" fillId="0" borderId="11" xfId="4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7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0" fillId="0" borderId="18" xfId="0" applyBorder="1"/>
    <xf numFmtId="0" fontId="15" fillId="4" borderId="0" xfId="7" applyFill="1" applyBorder="1" applyAlignment="1" applyProtection="1">
      <alignment horizontal="center"/>
    </xf>
    <xf numFmtId="0" fontId="15" fillId="0" borderId="0" xfId="7" applyFill="1" applyAlignment="1" applyProtection="1">
      <alignment horizontal="center"/>
    </xf>
    <xf numFmtId="0" fontId="18" fillId="0" borderId="0" xfId="0" applyFont="1" applyBorder="1" applyAlignment="1">
      <alignment horizontal="center" vertical="top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5" applyFont="1"/>
    <xf numFmtId="0" fontId="21" fillId="0" borderId="0" xfId="5" applyFont="1" applyBorder="1" applyAlignment="1">
      <alignment horizontal="center"/>
    </xf>
    <xf numFmtId="3" fontId="17" fillId="5" borderId="1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164" fontId="17" fillId="5" borderId="10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166" fontId="19" fillId="0" borderId="0" xfId="5" applyNumberFormat="1" applyFont="1" applyFill="1" applyBorder="1" applyAlignment="1"/>
    <xf numFmtId="3" fontId="22" fillId="5" borderId="6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3" fontId="22" fillId="5" borderId="7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/>
    </xf>
    <xf numFmtId="0" fontId="25" fillId="0" borderId="0" xfId="0" applyFont="1"/>
    <xf numFmtId="0" fontId="26" fillId="0" borderId="0" xfId="5" applyFont="1"/>
    <xf numFmtId="0" fontId="26" fillId="0" borderId="0" xfId="5" applyFont="1" applyFill="1"/>
    <xf numFmtId="3" fontId="22" fillId="5" borderId="1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0" fontId="25" fillId="0" borderId="0" xfId="0" applyFont="1" applyFill="1"/>
    <xf numFmtId="0" fontId="28" fillId="0" borderId="0" xfId="0" applyFont="1" applyAlignment="1">
      <alignment horizontal="left" wrapText="1"/>
    </xf>
    <xf numFmtId="0" fontId="29" fillId="0" borderId="0" xfId="0" quotePrefix="1" applyFont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/>
    <xf numFmtId="0" fontId="25" fillId="0" borderId="0" xfId="0" applyFont="1" applyBorder="1"/>
    <xf numFmtId="3" fontId="22" fillId="5" borderId="12" xfId="0" applyNumberFormat="1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 wrapText="1"/>
    </xf>
    <xf numFmtId="0" fontId="31" fillId="0" borderId="0" xfId="4" applyFont="1" applyAlignment="1">
      <alignment vertical="top"/>
    </xf>
    <xf numFmtId="0" fontId="31" fillId="0" borderId="0" xfId="4" applyFont="1" applyBorder="1" applyAlignment="1">
      <alignment horizontal="justify" vertical="top" wrapText="1"/>
    </xf>
    <xf numFmtId="4" fontId="31" fillId="0" borderId="0" xfId="4" applyNumberFormat="1" applyFont="1" applyBorder="1" applyAlignment="1">
      <alignment horizontal="justify" vertical="top" wrapText="1"/>
    </xf>
    <xf numFmtId="3" fontId="22" fillId="0" borderId="13" xfId="0" applyNumberFormat="1" applyFont="1" applyFill="1" applyBorder="1" applyAlignment="1">
      <alignment horizontal="center" vertical="center" wrapText="1"/>
    </xf>
    <xf numFmtId="43" fontId="22" fillId="5" borderId="11" xfId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top"/>
    </xf>
    <xf numFmtId="0" fontId="27" fillId="0" borderId="0" xfId="0" applyFont="1" applyAlignment="1">
      <alignment horizontal="right" vertical="top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" fontId="33" fillId="0" borderId="0" xfId="0" applyNumberFormat="1" applyFont="1" applyFill="1" applyBorder="1" applyAlignment="1">
      <alignment horizontal="right" wrapText="1"/>
    </xf>
    <xf numFmtId="0" fontId="33" fillId="0" borderId="0" xfId="0" applyFont="1" applyBorder="1" applyAlignment="1">
      <alignment wrapText="1"/>
    </xf>
    <xf numFmtId="4" fontId="34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30" fillId="0" borderId="0" xfId="4" applyFont="1" applyFill="1" applyBorder="1" applyAlignment="1">
      <alignment horizontal="center" vertical="top" wrapText="1"/>
    </xf>
    <xf numFmtId="0" fontId="30" fillId="0" borderId="0" xfId="4" applyFont="1" applyFill="1" applyAlignment="1">
      <alignment horizontal="center" vertical="top" wrapText="1"/>
    </xf>
    <xf numFmtId="4" fontId="25" fillId="0" borderId="0" xfId="0" applyNumberFormat="1" applyFont="1"/>
    <xf numFmtId="4" fontId="31" fillId="0" borderId="0" xfId="4" applyNumberFormat="1" applyFont="1" applyFill="1" applyBorder="1" applyAlignment="1">
      <alignment horizontal="justify" vertical="top" wrapText="1"/>
    </xf>
    <xf numFmtId="43" fontId="25" fillId="0" borderId="0" xfId="1" applyFont="1"/>
    <xf numFmtId="164" fontId="17" fillId="5" borderId="11" xfId="2" applyFont="1" applyFill="1" applyBorder="1" applyAlignment="1">
      <alignment horizontal="center" vertical="center" wrapText="1"/>
    </xf>
    <xf numFmtId="170" fontId="12" fillId="0" borderId="11" xfId="1" applyNumberFormat="1" applyFont="1" applyBorder="1" applyAlignment="1">
      <alignment horizontal="left" vertical="top"/>
    </xf>
    <xf numFmtId="170" fontId="18" fillId="0" borderId="0" xfId="0" applyNumberFormat="1" applyFont="1" applyBorder="1" applyAlignment="1">
      <alignment horizontal="justify" vertical="top" wrapText="1"/>
    </xf>
    <xf numFmtId="43" fontId="12" fillId="0" borderId="11" xfId="1" applyFont="1" applyBorder="1" applyAlignment="1">
      <alignment horizontal="right" vertical="top"/>
    </xf>
    <xf numFmtId="171" fontId="12" fillId="0" borderId="0" xfId="1" applyNumberFormat="1" applyFont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170" fontId="12" fillId="0" borderId="0" xfId="1" applyNumberFormat="1" applyFont="1" applyBorder="1" applyAlignment="1">
      <alignment horizontal="left" vertical="top"/>
    </xf>
    <xf numFmtId="43" fontId="12" fillId="0" borderId="0" xfId="1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20" fillId="0" borderId="0" xfId="0" applyFont="1" applyBorder="1"/>
    <xf numFmtId="164" fontId="17" fillId="5" borderId="11" xfId="2" applyFont="1" applyFill="1" applyBorder="1" applyAlignment="1">
      <alignment horizontal="right" vertical="center" wrapText="1"/>
    </xf>
    <xf numFmtId="2" fontId="12" fillId="0" borderId="11" xfId="1" applyNumberFormat="1" applyFont="1" applyBorder="1" applyAlignment="1">
      <alignment horizontal="right" vertical="top"/>
    </xf>
    <xf numFmtId="170" fontId="12" fillId="0" borderId="11" xfId="1" applyNumberFormat="1" applyFont="1" applyBorder="1" applyAlignment="1">
      <alignment horizontal="center" vertical="top"/>
    </xf>
    <xf numFmtId="0" fontId="20" fillId="0" borderId="0" xfId="0" applyFont="1" applyFill="1" applyBorder="1"/>
    <xf numFmtId="4" fontId="20" fillId="0" borderId="0" xfId="0" applyNumberFormat="1" applyFont="1" applyFill="1" applyBorder="1"/>
    <xf numFmtId="164" fontId="17" fillId="5" borderId="12" xfId="2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49" fontId="37" fillId="0" borderId="11" xfId="6" applyNumberFormat="1" applyFont="1" applyFill="1" applyBorder="1" applyAlignment="1">
      <alignment horizontal="center" vertical="center" wrapText="1"/>
    </xf>
    <xf numFmtId="0" fontId="37" fillId="0" borderId="11" xfId="6" applyFont="1" applyFill="1" applyBorder="1" applyAlignment="1">
      <alignment horizontal="center" vertical="center" wrapText="1"/>
    </xf>
    <xf numFmtId="10" fontId="37" fillId="0" borderId="11" xfId="6" applyNumberFormat="1" applyFont="1" applyFill="1" applyBorder="1" applyAlignment="1">
      <alignment horizontal="center" vertical="center" wrapText="1"/>
    </xf>
    <xf numFmtId="172" fontId="37" fillId="0" borderId="11" xfId="6" applyNumberFormat="1" applyFont="1" applyFill="1" applyBorder="1" applyAlignment="1">
      <alignment horizontal="center" vertical="center" wrapText="1"/>
    </xf>
    <xf numFmtId="4" fontId="37" fillId="0" borderId="11" xfId="6" applyNumberFormat="1" applyFont="1" applyFill="1" applyBorder="1" applyAlignment="1">
      <alignment horizontal="right" vertical="center" wrapText="1"/>
    </xf>
    <xf numFmtId="0" fontId="37" fillId="0" borderId="11" xfId="6" applyFont="1" applyFill="1" applyBorder="1" applyAlignment="1">
      <alignment horizontal="center" vertical="top" wrapText="1"/>
    </xf>
    <xf numFmtId="49" fontId="37" fillId="0" borderId="11" xfId="6" applyNumberFormat="1" applyFont="1" applyFill="1" applyBorder="1" applyAlignment="1">
      <alignment horizontal="center" vertical="top" wrapText="1"/>
    </xf>
    <xf numFmtId="49" fontId="37" fillId="0" borderId="0" xfId="6" applyNumberFormat="1" applyFont="1" applyFill="1" applyBorder="1" applyAlignment="1">
      <alignment horizontal="center" vertical="top" wrapText="1"/>
    </xf>
    <xf numFmtId="0" fontId="37" fillId="0" borderId="0" xfId="6" applyFont="1" applyFill="1" applyBorder="1" applyAlignment="1">
      <alignment horizontal="center" vertical="center" wrapText="1"/>
    </xf>
    <xf numFmtId="10" fontId="37" fillId="0" borderId="0" xfId="6" applyNumberFormat="1" applyFont="1" applyFill="1" applyBorder="1" applyAlignment="1">
      <alignment horizontal="center" vertical="center" wrapText="1"/>
    </xf>
    <xf numFmtId="172" fontId="37" fillId="0" borderId="0" xfId="6" applyNumberFormat="1" applyFont="1" applyFill="1" applyBorder="1" applyAlignment="1">
      <alignment horizontal="center" vertical="center" wrapText="1"/>
    </xf>
    <xf numFmtId="4" fontId="37" fillId="0" borderId="0" xfId="6" applyNumberFormat="1" applyFont="1" applyFill="1" applyBorder="1" applyAlignment="1">
      <alignment horizontal="right" vertical="center" wrapText="1"/>
    </xf>
    <xf numFmtId="3" fontId="17" fillId="5" borderId="11" xfId="0" applyNumberFormat="1" applyFont="1" applyFill="1" applyBorder="1" applyAlignment="1">
      <alignment horizontal="left" vertical="center" wrapText="1"/>
    </xf>
    <xf numFmtId="170" fontId="12" fillId="0" borderId="11" xfId="1" quotePrefix="1" applyNumberFormat="1" applyFont="1" applyBorder="1" applyAlignment="1">
      <alignment horizontal="left" vertical="top"/>
    </xf>
    <xf numFmtId="49" fontId="12" fillId="0" borderId="11" xfId="1" applyNumberFormat="1" applyFont="1" applyBorder="1" applyAlignment="1">
      <alignment horizontal="center" vertical="top"/>
    </xf>
    <xf numFmtId="3" fontId="12" fillId="0" borderId="11" xfId="0" applyNumberFormat="1" applyFont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49" fontId="12" fillId="0" borderId="11" xfId="1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3" fontId="12" fillId="0" borderId="11" xfId="0" applyNumberFormat="1" applyFont="1" applyFill="1" applyBorder="1" applyAlignment="1">
      <alignment vertical="top"/>
    </xf>
    <xf numFmtId="3" fontId="12" fillId="0" borderId="8" xfId="0" applyNumberFormat="1" applyFont="1" applyFill="1" applyBorder="1" applyAlignment="1">
      <alignment vertical="top"/>
    </xf>
    <xf numFmtId="49" fontId="12" fillId="0" borderId="11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11" xfId="0" applyNumberFormat="1" applyFont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173" fontId="12" fillId="0" borderId="0" xfId="0" applyNumberFormat="1" applyFont="1" applyAlignment="1">
      <alignment vertical="top"/>
    </xf>
    <xf numFmtId="171" fontId="12" fillId="5" borderId="11" xfId="1" applyNumberFormat="1" applyFont="1" applyFill="1" applyBorder="1" applyAlignment="1">
      <alignment horizontal="right" vertical="top"/>
    </xf>
    <xf numFmtId="174" fontId="17" fillId="5" borderId="11" xfId="1" applyNumberFormat="1" applyFont="1" applyFill="1" applyBorder="1" applyAlignment="1">
      <alignment horizontal="right" vertical="center"/>
    </xf>
    <xf numFmtId="49" fontId="38" fillId="0" borderId="0" xfId="0" applyNumberFormat="1" applyFont="1" applyAlignment="1">
      <alignment horizontal="center"/>
    </xf>
    <xf numFmtId="175" fontId="25" fillId="0" borderId="0" xfId="0" applyNumberFormat="1" applyFont="1" applyAlignment="1">
      <alignment horizontal="center"/>
    </xf>
    <xf numFmtId="43" fontId="3" fillId="3" borderId="0" xfId="1" applyFont="1" applyFill="1" applyBorder="1" applyAlignment="1" applyProtection="1"/>
    <xf numFmtId="43" fontId="0" fillId="0" borderId="0" xfId="1" applyFont="1" applyBorder="1"/>
    <xf numFmtId="43" fontId="12" fillId="0" borderId="0" xfId="1" applyFont="1" applyAlignment="1">
      <alignment vertical="top"/>
    </xf>
    <xf numFmtId="43" fontId="17" fillId="5" borderId="11" xfId="1" applyFont="1" applyFill="1" applyBorder="1" applyAlignment="1">
      <alignment horizontal="right" vertical="center" wrapText="1"/>
    </xf>
    <xf numFmtId="164" fontId="17" fillId="5" borderId="11" xfId="1" applyNumberFormat="1" applyFont="1" applyFill="1" applyBorder="1" applyAlignment="1">
      <alignment horizontal="right" vertical="center" wrapText="1"/>
    </xf>
    <xf numFmtId="43" fontId="14" fillId="0" borderId="12" xfId="1" applyFont="1" applyFill="1" applyBorder="1" applyAlignment="1">
      <alignment horizontal="right" vertical="top" wrapText="1"/>
    </xf>
    <xf numFmtId="164" fontId="17" fillId="5" borderId="12" xfId="2" applyNumberFormat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top"/>
    </xf>
    <xf numFmtId="43" fontId="12" fillId="0" borderId="11" xfId="1" applyFont="1" applyFill="1" applyBorder="1" applyAlignment="1">
      <alignment horizontal="right" vertical="top"/>
    </xf>
    <xf numFmtId="43" fontId="12" fillId="0" borderId="8" xfId="1" applyFont="1" applyFill="1" applyBorder="1" applyAlignment="1">
      <alignment vertical="top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Fill="1" applyBorder="1" applyAlignment="1">
      <alignment vertical="center"/>
    </xf>
    <xf numFmtId="43" fontId="12" fillId="0" borderId="11" xfId="1" applyFont="1" applyFill="1" applyBorder="1" applyAlignment="1">
      <alignment horizontal="right" vertical="center"/>
    </xf>
    <xf numFmtId="164" fontId="17" fillId="5" borderId="11" xfId="1" applyNumberFormat="1" applyFont="1" applyFill="1" applyBorder="1" applyAlignment="1">
      <alignment horizontal="right" vertical="center"/>
    </xf>
    <xf numFmtId="0" fontId="42" fillId="0" borderId="0" xfId="0" applyFont="1"/>
    <xf numFmtId="0" fontId="20" fillId="0" borderId="0" xfId="0" applyFont="1" applyFill="1"/>
    <xf numFmtId="4" fontId="20" fillId="0" borderId="0" xfId="0" applyNumberFormat="1" applyFont="1" applyFill="1"/>
    <xf numFmtId="0" fontId="43" fillId="0" borderId="0" xfId="7" applyFont="1" applyAlignment="1" applyProtection="1"/>
    <xf numFmtId="0" fontId="3" fillId="0" borderId="1" xfId="0" applyFont="1" applyBorder="1" applyAlignment="1">
      <alignment wrapText="1"/>
    </xf>
    <xf numFmtId="4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left" wrapText="1"/>
    </xf>
    <xf numFmtId="0" fontId="0" fillId="3" borderId="1" xfId="0" applyFill="1" applyBorder="1"/>
    <xf numFmtId="166" fontId="9" fillId="0" borderId="0" xfId="0" applyNumberFormat="1" applyFont="1" applyBorder="1"/>
    <xf numFmtId="0" fontId="15" fillId="0" borderId="0" xfId="7" applyAlignment="1" applyProtection="1"/>
    <xf numFmtId="43" fontId="0" fillId="0" borderId="0" xfId="0" applyNumberFormat="1"/>
    <xf numFmtId="0" fontId="44" fillId="0" borderId="1" xfId="5" applyFont="1" applyBorder="1"/>
    <xf numFmtId="166" fontId="44" fillId="0" borderId="0" xfId="5" applyNumberFormat="1" applyFont="1" applyBorder="1" applyAlignment="1"/>
    <xf numFmtId="166" fontId="44" fillId="0" borderId="1" xfId="5" applyNumberFormat="1" applyFont="1" applyFill="1" applyBorder="1" applyAlignment="1"/>
    <xf numFmtId="166" fontId="44" fillId="0" borderId="1" xfId="5" applyNumberFormat="1" applyFont="1" applyBorder="1" applyAlignment="1"/>
    <xf numFmtId="4" fontId="44" fillId="0" borderId="1" xfId="5" applyNumberFormat="1" applyFont="1" applyFill="1" applyBorder="1" applyAlignment="1"/>
    <xf numFmtId="4" fontId="44" fillId="0" borderId="1" xfId="5" applyNumberFormat="1" applyFont="1" applyBorder="1" applyAlignment="1"/>
    <xf numFmtId="164" fontId="25" fillId="0" borderId="0" xfId="0" applyNumberFormat="1" applyFont="1"/>
    <xf numFmtId="0" fontId="36" fillId="2" borderId="15" xfId="0" applyFont="1" applyFill="1" applyBorder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6" fillId="2" borderId="17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vertical="center" wrapText="1"/>
    </xf>
    <xf numFmtId="166" fontId="35" fillId="2" borderId="4" xfId="0" applyNumberFormat="1" applyFont="1" applyFill="1" applyBorder="1" applyAlignment="1">
      <alignment horizontal="right" vertical="center"/>
    </xf>
    <xf numFmtId="166" fontId="35" fillId="2" borderId="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0" fillId="0" borderId="0" xfId="0" quotePrefix="1" applyFont="1" applyAlignment="1">
      <alignment horizontal="center" vertical="center" wrapText="1"/>
    </xf>
    <xf numFmtId="175" fontId="39" fillId="0" borderId="0" xfId="0" applyNumberFormat="1" applyFont="1" applyAlignment="1">
      <alignment horizontal="center" vertical="center"/>
    </xf>
    <xf numFmtId="0" fontId="41" fillId="0" borderId="0" xfId="0" quotePrefix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3" fontId="17" fillId="5" borderId="11" xfId="0" applyNumberFormat="1" applyFont="1" applyFill="1" applyBorder="1" applyAlignment="1">
      <alignment horizontal="left" vertical="center" wrapText="1"/>
    </xf>
    <xf numFmtId="0" fontId="29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justify" vertical="justify"/>
    </xf>
  </cellXfs>
  <cellStyles count="9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123825</xdr:colOff>
      <xdr:row>31</xdr:row>
      <xdr:rowOff>52984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4314825" cy="5663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33</xdr:row>
      <xdr:rowOff>133350</xdr:rowOff>
    </xdr:from>
    <xdr:to>
      <xdr:col>3</xdr:col>
      <xdr:colOff>1371600</xdr:colOff>
      <xdr:row>45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7315200"/>
          <a:ext cx="6029325" cy="2152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33</xdr:row>
      <xdr:rowOff>104775</xdr:rowOff>
    </xdr:from>
    <xdr:to>
      <xdr:col>4</xdr:col>
      <xdr:colOff>133350</xdr:colOff>
      <xdr:row>45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6486525"/>
          <a:ext cx="6029325" cy="21526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44</xdr:row>
      <xdr:rowOff>19050</xdr:rowOff>
    </xdr:from>
    <xdr:to>
      <xdr:col>3</xdr:col>
      <xdr:colOff>981075</xdr:colOff>
      <xdr:row>56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162925"/>
          <a:ext cx="6029325" cy="21526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I14" sqref="I14"/>
    </sheetView>
  </sheetViews>
  <sheetFormatPr baseColWidth="10"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showGridLines="0" topLeftCell="A19" zoomScaleNormal="100" workbookViewId="0">
      <selection activeCell="A33" sqref="A33"/>
    </sheetView>
  </sheetViews>
  <sheetFormatPr baseColWidth="10" defaultColWidth="26.625" defaultRowHeight="14.25"/>
  <cols>
    <col min="1" max="1" width="11.25" style="68" customWidth="1"/>
    <col min="2" max="2" width="34.625" style="68" customWidth="1"/>
    <col min="3" max="4" width="26.625" style="68"/>
    <col min="5" max="5" width="7.5" style="68" customWidth="1"/>
    <col min="6" max="16384" width="26.625" style="68"/>
  </cols>
  <sheetData>
    <row r="1" spans="2:5" ht="15" thickBot="1">
      <c r="E1" s="73"/>
    </row>
    <row r="2" spans="2:5" ht="16.5" thickTop="1" thickBot="1">
      <c r="B2" s="184" t="s">
        <v>185</v>
      </c>
      <c r="C2" s="185"/>
      <c r="D2" s="186"/>
    </row>
    <row r="3" spans="2:5" ht="6" customHeight="1" thickTop="1" thickBot="1">
      <c r="B3" s="54"/>
      <c r="C3" s="54"/>
      <c r="D3" s="97"/>
    </row>
    <row r="4" spans="2:5" ht="16.5" thickTop="1" thickBot="1">
      <c r="B4" s="184" t="s">
        <v>20</v>
      </c>
      <c r="C4" s="185"/>
      <c r="D4" s="186"/>
    </row>
    <row r="5" spans="2:5" ht="6" customHeight="1" thickTop="1" thickBot="1">
      <c r="B5" s="54"/>
      <c r="C5" s="54"/>
      <c r="D5" s="97"/>
    </row>
    <row r="6" spans="2:5" ht="16.5" thickTop="1" thickBot="1">
      <c r="B6" s="184" t="s">
        <v>205</v>
      </c>
      <c r="C6" s="185"/>
      <c r="D6" s="186"/>
    </row>
    <row r="7" spans="2:5" ht="15" thickTop="1"/>
    <row r="8" spans="2:5" ht="24.75" customHeight="1">
      <c r="B8" s="90" t="s">
        <v>0</v>
      </c>
      <c r="C8" s="90" t="s">
        <v>1</v>
      </c>
      <c r="D8" s="90" t="s">
        <v>2</v>
      </c>
      <c r="E8" s="91"/>
    </row>
    <row r="9" spans="2:5" ht="16.5">
      <c r="B9" s="168" t="s">
        <v>3</v>
      </c>
      <c r="C9" s="169">
        <v>98229327.420000002</v>
      </c>
      <c r="D9" s="170"/>
      <c r="E9" s="92"/>
    </row>
    <row r="10" spans="2:5" ht="16.5">
      <c r="B10" s="168" t="s">
        <v>4</v>
      </c>
      <c r="C10" s="169">
        <v>81911750</v>
      </c>
      <c r="D10" s="170"/>
      <c r="E10" s="92"/>
    </row>
    <row r="11" spans="2:5" ht="16.5">
      <c r="B11" s="168" t="s">
        <v>5</v>
      </c>
      <c r="C11" s="169">
        <v>1007088.62</v>
      </c>
      <c r="D11" s="170"/>
      <c r="E11" s="92"/>
    </row>
    <row r="12" spans="2:5" ht="16.5">
      <c r="B12" s="168" t="s">
        <v>6</v>
      </c>
      <c r="C12" s="169">
        <v>202019371.38</v>
      </c>
      <c r="D12" s="170"/>
      <c r="E12" s="92"/>
    </row>
    <row r="13" spans="2:5" ht="16.5">
      <c r="B13" s="168" t="s">
        <v>7</v>
      </c>
      <c r="C13" s="169"/>
      <c r="D13" s="169">
        <v>65573352.530000001</v>
      </c>
      <c r="E13" s="93"/>
    </row>
    <row r="14" spans="2:5" ht="33">
      <c r="B14" s="171" t="s">
        <v>8</v>
      </c>
      <c r="C14" s="169"/>
      <c r="D14" s="169">
        <v>89212.23</v>
      </c>
      <c r="E14" s="93"/>
    </row>
    <row r="15" spans="2:5" ht="33">
      <c r="B15" s="171" t="s">
        <v>9</v>
      </c>
      <c r="C15" s="169"/>
      <c r="D15" s="169">
        <v>55771.88</v>
      </c>
      <c r="E15" s="93"/>
    </row>
    <row r="16" spans="2:5" ht="16.5">
      <c r="B16" s="168" t="s">
        <v>10</v>
      </c>
      <c r="C16" s="169"/>
      <c r="D16" s="169">
        <v>119000</v>
      </c>
      <c r="E16" s="93"/>
    </row>
    <row r="17" spans="1:5" ht="16.5">
      <c r="B17" s="168" t="s">
        <v>11</v>
      </c>
      <c r="C17" s="169"/>
      <c r="D17" s="169">
        <v>380388.16</v>
      </c>
      <c r="E17" s="93"/>
    </row>
    <row r="18" spans="1:5" ht="16.5">
      <c r="B18" s="168" t="s">
        <v>12</v>
      </c>
      <c r="C18" s="169"/>
      <c r="D18" s="169">
        <v>171677243.27000001</v>
      </c>
      <c r="E18" s="93"/>
    </row>
    <row r="19" spans="1:5" ht="16.5">
      <c r="B19" s="168" t="s">
        <v>13</v>
      </c>
      <c r="C19" s="169"/>
      <c r="D19" s="169">
        <v>23187160</v>
      </c>
      <c r="E19" s="93"/>
    </row>
    <row r="20" spans="1:5" ht="33">
      <c r="B20" s="171" t="s">
        <v>14</v>
      </c>
      <c r="C20" s="169"/>
      <c r="D20" s="169">
        <v>121691000</v>
      </c>
      <c r="E20" s="93"/>
    </row>
    <row r="21" spans="1:5" ht="16.5">
      <c r="A21" s="94"/>
      <c r="B21" s="172" t="s">
        <v>15</v>
      </c>
      <c r="C21" s="169"/>
      <c r="D21" s="169">
        <v>0</v>
      </c>
      <c r="E21" s="93"/>
    </row>
    <row r="22" spans="1:5" ht="16.5">
      <c r="B22" s="168" t="s">
        <v>16</v>
      </c>
      <c r="C22" s="170"/>
      <c r="D22" s="169">
        <v>404635.31</v>
      </c>
      <c r="E22" s="93"/>
    </row>
    <row r="23" spans="1:5" ht="16.5">
      <c r="B23" s="168" t="s">
        <v>17</v>
      </c>
      <c r="C23" s="169">
        <v>0</v>
      </c>
      <c r="D23" s="173"/>
      <c r="E23" s="93"/>
    </row>
    <row r="24" spans="1:5" ht="16.5">
      <c r="B24" s="168" t="s">
        <v>18</v>
      </c>
      <c r="C24" s="169">
        <v>10225.959999999999</v>
      </c>
      <c r="D24" s="169"/>
      <c r="E24" s="92"/>
    </row>
    <row r="25" spans="1:5" ht="16.5">
      <c r="B25" s="168"/>
      <c r="C25" s="168"/>
      <c r="D25" s="168"/>
      <c r="E25" s="92"/>
    </row>
    <row r="26" spans="1:5" ht="17.25" customHeight="1">
      <c r="B26" s="187" t="s">
        <v>19</v>
      </c>
      <c r="C26" s="188">
        <f>SUM(C9:C25)</f>
        <v>383177763.38</v>
      </c>
      <c r="D26" s="188">
        <f>SUM(D9:D25)</f>
        <v>383177763.38</v>
      </c>
      <c r="E26" s="95"/>
    </row>
    <row r="27" spans="1:5" ht="15.75" thickBot="1">
      <c r="B27" s="187"/>
      <c r="C27" s="189"/>
      <c r="D27" s="189"/>
      <c r="E27" s="96"/>
    </row>
    <row r="28" spans="1:5" ht="15" thickTop="1">
      <c r="E28" s="73"/>
    </row>
    <row r="52" spans="2:2" ht="15">
      <c r="B52" s="167" t="s">
        <v>192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6:B27"/>
    <mergeCell ref="C26:C27"/>
    <mergeCell ref="D26:D27"/>
  </mergeCells>
  <hyperlinks>
    <hyperlink ref="B52" r:id="rId2"/>
  </hyperlinks>
  <pageMargins left="0.7" right="0.7" top="0.75" bottom="0.75" header="0.3" footer="0.3"/>
  <pageSetup scale="78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showGridLines="0" topLeftCell="A4" zoomScaleNormal="100" workbookViewId="0">
      <selection activeCell="C21" sqref="C21"/>
    </sheetView>
  </sheetViews>
  <sheetFormatPr baseColWidth="10" defaultRowHeight="14.25"/>
  <cols>
    <col min="1" max="1" width="4.75" customWidth="1"/>
    <col min="2" max="2" width="49.875" customWidth="1"/>
    <col min="3" max="3" width="14.5" customWidth="1"/>
    <col min="4" max="4" width="17.625" customWidth="1"/>
    <col min="5" max="5" width="1.875" customWidth="1"/>
    <col min="6" max="6" width="16" bestFit="1" customWidth="1"/>
    <col min="7" max="7" width="3.25" customWidth="1"/>
  </cols>
  <sheetData>
    <row r="1" spans="1:8" ht="15" thickBot="1"/>
    <row r="2" spans="1:8" ht="16.5" thickTop="1" thickBot="1">
      <c r="B2" s="190" t="s">
        <v>185</v>
      </c>
      <c r="C2" s="191"/>
      <c r="D2" s="191"/>
      <c r="E2" s="191"/>
      <c r="F2" s="192"/>
    </row>
    <row r="3" spans="1:8" ht="6.75" customHeight="1" thickTop="1" thickBot="1">
      <c r="D3" s="2"/>
    </row>
    <row r="4" spans="1:8" ht="16.5" thickTop="1" thickBot="1">
      <c r="B4" s="190" t="s">
        <v>71</v>
      </c>
      <c r="C4" s="191"/>
      <c r="D4" s="191"/>
      <c r="E4" s="191"/>
      <c r="F4" s="192"/>
    </row>
    <row r="5" spans="1:8" ht="7.5" customHeight="1" thickTop="1" thickBot="1">
      <c r="D5" s="2"/>
    </row>
    <row r="6" spans="1:8" ht="16.5" thickTop="1" thickBot="1">
      <c r="B6" s="190" t="str">
        <f>+'Balance Comprobación'!B6:D6</f>
        <v>Al 31 de mayo del 2017</v>
      </c>
      <c r="C6" s="191"/>
      <c r="D6" s="191"/>
      <c r="E6" s="191"/>
      <c r="F6" s="192"/>
    </row>
    <row r="7" spans="1:8" ht="15" thickTop="1">
      <c r="B7" s="8"/>
    </row>
    <row r="8" spans="1:8" ht="15">
      <c r="A8" s="8"/>
      <c r="B8" s="9" t="s">
        <v>32</v>
      </c>
      <c r="C8" s="8"/>
      <c r="D8" s="40" t="s">
        <v>86</v>
      </c>
      <c r="E8" s="8"/>
      <c r="F8" s="41" t="s">
        <v>76</v>
      </c>
    </row>
    <row r="9" spans="1:8">
      <c r="A9" s="8"/>
      <c r="B9" s="9"/>
      <c r="C9" s="8"/>
      <c r="D9" s="8"/>
      <c r="E9" s="8"/>
    </row>
    <row r="10" spans="1:8" ht="16.5">
      <c r="A10" s="8"/>
      <c r="B10" s="8" t="s">
        <v>21</v>
      </c>
      <c r="C10" s="47" t="s">
        <v>22</v>
      </c>
      <c r="D10" s="150">
        <v>8.48</v>
      </c>
      <c r="E10" s="151"/>
      <c r="F10" s="39">
        <v>40.68</v>
      </c>
      <c r="G10" s="176"/>
      <c r="H10" s="176"/>
    </row>
    <row r="11" spans="1:8" ht="16.5">
      <c r="A11" s="8"/>
      <c r="B11" s="8" t="s">
        <v>34</v>
      </c>
      <c r="C11" s="47" t="s">
        <v>23</v>
      </c>
      <c r="D11" s="150">
        <v>403966.07</v>
      </c>
      <c r="E11" s="151"/>
      <c r="F11" s="39">
        <v>1887268.97</v>
      </c>
    </row>
    <row r="12" spans="1:8" ht="16.5">
      <c r="A12" s="8"/>
      <c r="B12" s="8" t="s">
        <v>35</v>
      </c>
      <c r="C12" s="47" t="s">
        <v>24</v>
      </c>
      <c r="D12" s="150">
        <v>660.75</v>
      </c>
      <c r="E12" s="151"/>
      <c r="F12" s="39">
        <v>333781.03999999998</v>
      </c>
    </row>
    <row r="13" spans="1:8" ht="16.5">
      <c r="A13" s="8"/>
      <c r="B13" s="8" t="s">
        <v>36</v>
      </c>
      <c r="C13" s="47" t="s">
        <v>25</v>
      </c>
      <c r="D13" s="150">
        <v>0.01</v>
      </c>
      <c r="E13" s="151"/>
      <c r="F13" s="39">
        <v>81.66</v>
      </c>
    </row>
    <row r="14" spans="1:8" ht="16.5">
      <c r="A14" s="8"/>
      <c r="B14" s="8"/>
      <c r="C14" s="5"/>
      <c r="D14" s="4"/>
      <c r="E14" s="8"/>
    </row>
    <row r="15" spans="1:8" ht="17.25" thickBot="1">
      <c r="A15" s="8"/>
      <c r="B15" s="9" t="s">
        <v>26</v>
      </c>
      <c r="C15" s="5"/>
      <c r="D15" s="42">
        <f>SUM(D10:D13)</f>
        <v>404635.31</v>
      </c>
      <c r="E15" s="10"/>
      <c r="F15" s="42">
        <f>SUM(F10:F13)</f>
        <v>2221172.35</v>
      </c>
    </row>
    <row r="16" spans="1:8" ht="17.25" thickTop="1">
      <c r="A16" s="8"/>
      <c r="B16" s="8"/>
      <c r="C16" s="5"/>
      <c r="D16" s="4"/>
      <c r="E16" s="8"/>
    </row>
    <row r="17" spans="1:6" ht="16.5">
      <c r="A17" s="8"/>
      <c r="B17" s="9" t="s">
        <v>33</v>
      </c>
      <c r="C17" s="5"/>
      <c r="D17" s="4"/>
      <c r="E17" s="8"/>
    </row>
    <row r="18" spans="1:6" ht="12" customHeight="1">
      <c r="A18" s="8"/>
      <c r="B18" s="8"/>
      <c r="C18" s="5"/>
      <c r="D18" s="4"/>
      <c r="E18" s="8"/>
    </row>
    <row r="19" spans="1:6" ht="16.5">
      <c r="A19" s="8"/>
      <c r="B19" s="8" t="s">
        <v>37</v>
      </c>
      <c r="C19" s="50" t="s">
        <v>27</v>
      </c>
      <c r="D19" s="4">
        <v>0</v>
      </c>
      <c r="E19" s="151"/>
      <c r="F19" s="39">
        <v>2242.5</v>
      </c>
    </row>
    <row r="20" spans="1:6" ht="16.5">
      <c r="A20" s="8"/>
      <c r="B20" s="8" t="s">
        <v>38</v>
      </c>
      <c r="C20" s="47" t="s">
        <v>28</v>
      </c>
      <c r="D20" s="4">
        <v>10219.67</v>
      </c>
      <c r="E20" s="151"/>
      <c r="F20" s="39">
        <v>71923.070000000007</v>
      </c>
    </row>
    <row r="21" spans="1:6" ht="16.5">
      <c r="A21" s="8"/>
      <c r="B21" s="8" t="s">
        <v>39</v>
      </c>
      <c r="C21" s="47" t="s">
        <v>29</v>
      </c>
      <c r="D21" s="4">
        <v>6.29</v>
      </c>
      <c r="E21" s="151"/>
      <c r="F21" s="39">
        <v>80.650000000000006</v>
      </c>
    </row>
    <row r="22" spans="1:6" ht="16.5">
      <c r="A22" s="8"/>
      <c r="B22" s="8"/>
      <c r="C22" s="3"/>
      <c r="D22" s="6"/>
      <c r="E22" s="8"/>
    </row>
    <row r="23" spans="1:6" ht="17.25" thickBot="1">
      <c r="A23" s="8"/>
      <c r="B23" s="9" t="s">
        <v>30</v>
      </c>
      <c r="C23" s="3"/>
      <c r="D23" s="42">
        <f>SUM(D19:D21)</f>
        <v>10225.960000000001</v>
      </c>
      <c r="E23" s="10"/>
      <c r="F23" s="42">
        <f>SUM(F19:F21)</f>
        <v>74246.22</v>
      </c>
    </row>
    <row r="24" spans="1:6" ht="17.25" thickTop="1">
      <c r="A24" s="8"/>
      <c r="B24" s="9"/>
      <c r="C24" s="3"/>
      <c r="D24" s="6"/>
      <c r="E24" s="8"/>
    </row>
    <row r="25" spans="1:6" ht="16.5">
      <c r="A25" s="8"/>
      <c r="B25" s="8"/>
      <c r="C25" s="3"/>
      <c r="D25" s="6"/>
      <c r="E25" s="8"/>
    </row>
    <row r="26" spans="1:6" ht="17.25" thickBot="1">
      <c r="A26" s="8"/>
      <c r="B26" s="10" t="s">
        <v>31</v>
      </c>
      <c r="C26" s="7"/>
      <c r="D26" s="43">
        <f>+D15-D23</f>
        <v>394409.35</v>
      </c>
      <c r="E26" s="10"/>
      <c r="F26" s="43">
        <f>+F15-F23</f>
        <v>2146926.13</v>
      </c>
    </row>
    <row r="27" spans="1:6">
      <c r="A27" s="8"/>
      <c r="B27" s="8"/>
      <c r="C27" s="8"/>
      <c r="D27" s="8"/>
      <c r="E27" s="8"/>
    </row>
    <row r="28" spans="1:6">
      <c r="A28" s="8"/>
      <c r="B28" s="8"/>
      <c r="C28" s="8"/>
      <c r="D28" s="8"/>
      <c r="E28" s="8"/>
    </row>
    <row r="29" spans="1:6">
      <c r="A29" s="8"/>
      <c r="B29" s="8"/>
      <c r="C29" s="8"/>
      <c r="D29" s="8"/>
      <c r="E29" s="8"/>
    </row>
    <row r="30" spans="1:6">
      <c r="A30" s="8"/>
      <c r="B30" s="8"/>
      <c r="C30" s="8"/>
      <c r="D30" s="8"/>
      <c r="E30" s="8"/>
    </row>
    <row r="31" spans="1:6">
      <c r="A31" s="8"/>
      <c r="B31" s="8"/>
      <c r="C31" s="8"/>
      <c r="D31" s="8"/>
      <c r="E31" s="8"/>
    </row>
    <row r="32" spans="1:6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52" spans="1:3">
      <c r="A52" s="68"/>
      <c r="B52" s="68"/>
      <c r="C52" s="68"/>
    </row>
    <row r="53" spans="1:3" ht="15">
      <c r="A53" s="68"/>
      <c r="B53" s="167" t="s">
        <v>192</v>
      </c>
      <c r="C53" s="6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9" location="'Nota 5'!D9" display="Nota 5"/>
    <hyperlink ref="C20" location="'Nota 6'!D9" display="Nota 6"/>
    <hyperlink ref="C21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6"/>
  <sheetViews>
    <sheetView showGridLines="0" topLeftCell="A7" zoomScaleNormal="100" workbookViewId="0">
      <selection activeCell="E37" sqref="E37"/>
    </sheetView>
  </sheetViews>
  <sheetFormatPr baseColWidth="10" defaultRowHeight="14.25"/>
  <cols>
    <col min="1" max="1" width="3.75" customWidth="1"/>
    <col min="2" max="2" width="53.75" customWidth="1"/>
    <col min="3" max="3" width="13.25" customWidth="1"/>
    <col min="4" max="4" width="21.375" customWidth="1"/>
    <col min="5" max="5" width="19.75" customWidth="1"/>
    <col min="6" max="6" width="12.625" customWidth="1"/>
  </cols>
  <sheetData>
    <row r="1" spans="2:5" ht="15" thickBot="1"/>
    <row r="2" spans="2:5" ht="16.5" thickTop="1" thickBot="1">
      <c r="B2" s="190" t="s">
        <v>185</v>
      </c>
      <c r="C2" s="191"/>
      <c r="D2" s="191"/>
      <c r="E2" s="192"/>
    </row>
    <row r="3" spans="2:5" ht="5.25" customHeight="1" thickTop="1" thickBot="1">
      <c r="D3" s="2"/>
    </row>
    <row r="4" spans="2:5" ht="16.5" thickTop="1" thickBot="1">
      <c r="B4" s="190" t="s">
        <v>72</v>
      </c>
      <c r="C4" s="191"/>
      <c r="D4" s="191"/>
      <c r="E4" s="192"/>
    </row>
    <row r="5" spans="2:5" ht="6" customHeight="1" thickTop="1" thickBot="1">
      <c r="B5" s="49"/>
      <c r="D5" s="2"/>
    </row>
    <row r="6" spans="2:5" ht="16.5" thickTop="1" thickBot="1">
      <c r="B6" s="190" t="str">
        <f>+'Estado de Resultados'!B6:D6</f>
        <v>Al 31 de mayo del 2017</v>
      </c>
      <c r="C6" s="191"/>
      <c r="D6" s="191"/>
      <c r="E6" s="192"/>
    </row>
    <row r="7" spans="2:5" ht="15" thickTop="1"/>
    <row r="8" spans="2:5" ht="18.75">
      <c r="B8" s="31" t="s">
        <v>40</v>
      </c>
      <c r="C8" s="14"/>
      <c r="D8" s="13"/>
      <c r="E8" s="13"/>
    </row>
    <row r="9" spans="2:5" ht="10.5" customHeight="1">
      <c r="B9" s="11"/>
      <c r="C9" s="14"/>
      <c r="D9" s="13"/>
      <c r="E9" s="13"/>
    </row>
    <row r="10" spans="2:5" ht="15">
      <c r="B10" s="13" t="s">
        <v>41</v>
      </c>
      <c r="C10" s="47" t="s">
        <v>43</v>
      </c>
      <c r="D10" s="174">
        <v>98229327.420000002</v>
      </c>
      <c r="E10" s="13"/>
    </row>
    <row r="11" spans="2:5" ht="15">
      <c r="B11" s="13" t="s">
        <v>42</v>
      </c>
      <c r="C11" s="47" t="s">
        <v>45</v>
      </c>
      <c r="D11" s="16">
        <v>81911750</v>
      </c>
      <c r="E11" s="13"/>
    </row>
    <row r="12" spans="2:5" ht="15">
      <c r="B12" s="13" t="s">
        <v>44</v>
      </c>
      <c r="C12" s="47" t="s">
        <v>47</v>
      </c>
      <c r="D12" s="16">
        <v>1007088.62</v>
      </c>
      <c r="E12" s="13"/>
    </row>
    <row r="13" spans="2:5" ht="15">
      <c r="B13" s="13" t="s">
        <v>46</v>
      </c>
      <c r="C13" s="47" t="s">
        <v>53</v>
      </c>
      <c r="D13" s="16">
        <v>202019371.38</v>
      </c>
      <c r="E13" s="13"/>
    </row>
    <row r="14" spans="2:5" ht="15.75">
      <c r="B14" s="11" t="s">
        <v>48</v>
      </c>
      <c r="C14" s="14"/>
      <c r="D14" s="17">
        <v>383167537.42000002</v>
      </c>
      <c r="E14" s="13"/>
    </row>
    <row r="15" spans="2:5" ht="5.25" customHeight="1">
      <c r="B15" s="13"/>
      <c r="C15" s="15"/>
      <c r="D15" s="13"/>
      <c r="E15" s="13"/>
    </row>
    <row r="16" spans="2:5" ht="15.75">
      <c r="B16" s="11" t="s">
        <v>49</v>
      </c>
      <c r="C16" s="14"/>
      <c r="D16" s="13"/>
      <c r="E16" s="18">
        <v>383167537.42000002</v>
      </c>
    </row>
    <row r="17" spans="2:5" ht="15">
      <c r="B17" s="13"/>
      <c r="C17" s="15"/>
      <c r="D17" s="13"/>
      <c r="E17" s="13"/>
    </row>
    <row r="18" spans="2:5" ht="18.75">
      <c r="B18" s="31" t="s">
        <v>50</v>
      </c>
      <c r="C18" s="14"/>
      <c r="D18" s="13"/>
      <c r="E18" s="13"/>
    </row>
    <row r="19" spans="2:5" ht="9" customHeight="1">
      <c r="B19" s="11"/>
      <c r="C19" s="14"/>
      <c r="D19" s="13"/>
      <c r="E19" s="13"/>
    </row>
    <row r="20" spans="2:5" ht="15.75">
      <c r="B20" s="11" t="s">
        <v>51</v>
      </c>
      <c r="C20" s="14"/>
      <c r="D20" s="13"/>
      <c r="E20" s="13"/>
    </row>
    <row r="21" spans="2:5" ht="9" customHeight="1">
      <c r="B21" s="11"/>
      <c r="C21" s="14"/>
      <c r="D21" s="13"/>
      <c r="E21" s="13"/>
    </row>
    <row r="22" spans="2:5" ht="15">
      <c r="B22" s="13" t="s">
        <v>52</v>
      </c>
      <c r="C22" s="47" t="s">
        <v>55</v>
      </c>
      <c r="D22" s="16">
        <v>65573352.530000001</v>
      </c>
      <c r="E22" s="19"/>
    </row>
    <row r="23" spans="2:5" ht="27">
      <c r="B23" s="46" t="s">
        <v>54</v>
      </c>
      <c r="C23" s="47" t="s">
        <v>57</v>
      </c>
      <c r="D23" s="16">
        <v>89212.23</v>
      </c>
      <c r="E23" s="19"/>
    </row>
    <row r="24" spans="2:5" ht="15">
      <c r="B24" s="20" t="s">
        <v>56</v>
      </c>
      <c r="C24" s="47" t="s">
        <v>59</v>
      </c>
      <c r="D24" s="16">
        <v>55771.88</v>
      </c>
      <c r="E24" s="19"/>
    </row>
    <row r="25" spans="2:5" ht="15">
      <c r="B25" s="20" t="s">
        <v>58</v>
      </c>
      <c r="C25" s="47" t="s">
        <v>61</v>
      </c>
      <c r="D25" s="21">
        <v>119000</v>
      </c>
      <c r="E25" s="19"/>
    </row>
    <row r="26" spans="2:5" ht="15">
      <c r="B26" s="13" t="s">
        <v>60</v>
      </c>
      <c r="C26" s="47" t="s">
        <v>63</v>
      </c>
      <c r="D26" s="16">
        <v>380388.16</v>
      </c>
      <c r="E26" s="19"/>
    </row>
    <row r="27" spans="2:5" ht="15">
      <c r="B27" s="22" t="s">
        <v>62</v>
      </c>
      <c r="C27" s="47" t="s">
        <v>67</v>
      </c>
      <c r="D27" s="16">
        <v>172071652.62</v>
      </c>
      <c r="E27" s="23"/>
    </row>
    <row r="28" spans="2:5" ht="15.75">
      <c r="B28" s="11" t="s">
        <v>64</v>
      </c>
      <c r="C28" s="14"/>
      <c r="D28" s="17">
        <v>238289377.42000002</v>
      </c>
      <c r="E28" s="19"/>
    </row>
    <row r="29" spans="2:5" ht="15">
      <c r="B29" s="13"/>
      <c r="C29" s="15"/>
      <c r="D29" s="19"/>
      <c r="E29" s="19"/>
    </row>
    <row r="30" spans="2:5" ht="15.75">
      <c r="B30" s="11" t="s">
        <v>65</v>
      </c>
      <c r="C30" s="47" t="s">
        <v>69</v>
      </c>
      <c r="D30" s="19"/>
      <c r="E30" s="19"/>
    </row>
    <row r="31" spans="2:5" ht="15.75">
      <c r="B31" s="11"/>
      <c r="C31" s="14"/>
      <c r="D31" s="19"/>
      <c r="E31" s="19"/>
    </row>
    <row r="32" spans="2:5" ht="15">
      <c r="B32" s="13" t="s">
        <v>66</v>
      </c>
      <c r="D32" s="16">
        <v>23187160</v>
      </c>
      <c r="E32" s="19"/>
    </row>
    <row r="33" spans="2:6" ht="15">
      <c r="B33" s="13" t="s">
        <v>68</v>
      </c>
      <c r="C33" s="15"/>
      <c r="D33" s="16">
        <v>121691000</v>
      </c>
      <c r="E33" s="19"/>
    </row>
    <row r="34" spans="2:6" ht="15.75">
      <c r="B34" s="11" t="s">
        <v>157</v>
      </c>
      <c r="C34" s="14"/>
      <c r="D34" s="17">
        <v>144878160</v>
      </c>
      <c r="E34" s="19"/>
    </row>
    <row r="35" spans="2:6" ht="15">
      <c r="B35" s="13"/>
      <c r="C35" s="24"/>
      <c r="D35" s="19"/>
      <c r="E35" s="19"/>
    </row>
    <row r="36" spans="2:6" ht="15.75">
      <c r="B36" s="11" t="s">
        <v>158</v>
      </c>
      <c r="C36" s="12"/>
      <c r="D36" s="19"/>
      <c r="E36" s="25">
        <f>+D28+D34</f>
        <v>383167537.42000002</v>
      </c>
      <c r="F36" s="32"/>
    </row>
    <row r="37" spans="2:6" ht="15">
      <c r="B37" s="26"/>
      <c r="C37" s="27"/>
      <c r="D37" s="26"/>
      <c r="E37" s="28"/>
    </row>
    <row r="38" spans="2:6" ht="15.75">
      <c r="B38" s="29" t="s">
        <v>70</v>
      </c>
      <c r="C38" s="51" t="s">
        <v>73</v>
      </c>
      <c r="D38" s="25">
        <v>695000</v>
      </c>
      <c r="E38" s="30"/>
    </row>
    <row r="65" spans="1:3">
      <c r="A65" s="68"/>
      <c r="B65" s="68"/>
      <c r="C65" s="68"/>
    </row>
    <row r="66" spans="1:3" ht="15">
      <c r="A66" s="68"/>
      <c r="B66" s="175" t="s">
        <v>192</v>
      </c>
      <c r="C66" s="6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4"/>
  <sheetViews>
    <sheetView showGridLines="0" zoomScaleNormal="100" workbookViewId="0">
      <selection activeCell="F12" sqref="F12"/>
    </sheetView>
  </sheetViews>
  <sheetFormatPr baseColWidth="10" defaultRowHeight="14.25"/>
  <cols>
    <col min="1" max="1" width="4" style="68" customWidth="1"/>
    <col min="2" max="2" width="25.5" style="68" customWidth="1"/>
    <col min="3" max="3" width="1.5" style="68" customWidth="1"/>
    <col min="4" max="4" width="15.25" style="68" customWidth="1"/>
    <col min="5" max="5" width="1.5" style="68" customWidth="1"/>
    <col min="6" max="6" width="16.75" style="68" customWidth="1"/>
    <col min="7" max="7" width="5.125" style="68" customWidth="1"/>
    <col min="8" max="16384" width="11" style="68"/>
  </cols>
  <sheetData>
    <row r="1" spans="2:9" ht="13.5" customHeight="1">
      <c r="B1" s="149"/>
      <c r="C1" s="149"/>
      <c r="D1" s="149"/>
      <c r="E1" s="149"/>
      <c r="F1" s="149"/>
    </row>
    <row r="2" spans="2:9" ht="29.25" customHeight="1">
      <c r="B2" s="74" t="s">
        <v>80</v>
      </c>
      <c r="I2" s="148"/>
    </row>
    <row r="3" spans="2:9" ht="15" customHeight="1"/>
    <row r="4" spans="2:9" ht="45.75" customHeight="1">
      <c r="B4" s="193" t="s">
        <v>167</v>
      </c>
      <c r="C4" s="193"/>
      <c r="D4" s="193"/>
      <c r="E4" s="193"/>
      <c r="F4" s="193"/>
    </row>
    <row r="5" spans="2:9" ht="15">
      <c r="B5" s="194">
        <v>42886</v>
      </c>
      <c r="C5" s="194"/>
      <c r="D5" s="194"/>
      <c r="E5" s="194"/>
      <c r="F5" s="194"/>
    </row>
    <row r="6" spans="2:9">
      <c r="G6" s="73"/>
    </row>
    <row r="7" spans="2:9" ht="16.5">
      <c r="B7" s="71" t="s">
        <v>74</v>
      </c>
      <c r="C7" s="63"/>
      <c r="D7" s="71" t="s">
        <v>75</v>
      </c>
      <c r="E7" s="65"/>
      <c r="F7" s="71" t="s">
        <v>76</v>
      </c>
      <c r="G7" s="98"/>
    </row>
    <row r="8" spans="2:9" ht="9" customHeight="1">
      <c r="B8" s="82"/>
      <c r="C8" s="83"/>
      <c r="D8" s="82"/>
      <c r="F8" s="82"/>
      <c r="G8" s="99"/>
    </row>
    <row r="9" spans="2:9" s="54" customFormat="1">
      <c r="B9" s="44" t="s">
        <v>77</v>
      </c>
      <c r="C9" s="33"/>
      <c r="D9" s="45">
        <v>0</v>
      </c>
      <c r="F9" s="45">
        <v>0</v>
      </c>
      <c r="G9" s="36"/>
    </row>
    <row r="10" spans="2:9" s="54" customFormat="1">
      <c r="B10" s="44" t="s">
        <v>78</v>
      </c>
      <c r="C10" s="35"/>
      <c r="D10" s="45">
        <v>0</v>
      </c>
      <c r="F10" s="45">
        <v>0</v>
      </c>
      <c r="G10" s="36"/>
    </row>
    <row r="11" spans="2:9" s="54" customFormat="1">
      <c r="B11" s="44" t="s">
        <v>79</v>
      </c>
      <c r="C11" s="35"/>
      <c r="D11" s="45">
        <v>8.48</v>
      </c>
      <c r="F11" s="45">
        <v>40.68</v>
      </c>
      <c r="G11" s="36"/>
    </row>
    <row r="12" spans="2:9" ht="9.75" customHeight="1">
      <c r="B12" s="84"/>
      <c r="C12" s="83"/>
      <c r="D12" s="85"/>
      <c r="E12" s="100"/>
      <c r="F12" s="85"/>
      <c r="G12" s="101"/>
    </row>
    <row r="13" spans="2:9" s="54" customFormat="1" ht="25.5">
      <c r="B13" s="57" t="s">
        <v>163</v>
      </c>
      <c r="C13" s="52"/>
      <c r="D13" s="103">
        <f>SUM(D9:D11)</f>
        <v>8.48</v>
      </c>
      <c r="E13" s="53"/>
      <c r="F13" s="103">
        <f>SUM(F9:F12)</f>
        <v>40.68</v>
      </c>
      <c r="G13" s="38"/>
    </row>
    <row r="14" spans="2:9">
      <c r="E14" s="102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4:F4"/>
    <mergeCell ref="B5:F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13"/>
  <sheetViews>
    <sheetView showGridLines="0" zoomScaleNormal="100" workbookViewId="0">
      <selection activeCell="F12" sqref="F12"/>
    </sheetView>
  </sheetViews>
  <sheetFormatPr baseColWidth="10" defaultRowHeight="14.25"/>
  <cols>
    <col min="2" max="2" width="37.25" customWidth="1"/>
    <col min="3" max="3" width="1.5" customWidth="1"/>
    <col min="4" max="4" width="15.5" bestFit="1" customWidth="1"/>
    <col min="5" max="5" width="1.375" customWidth="1"/>
    <col min="6" max="6" width="17.375" bestFit="1" customWidth="1"/>
  </cols>
  <sheetData>
    <row r="2" spans="2:8" ht="31.5" customHeight="1">
      <c r="B2" s="74" t="s">
        <v>81</v>
      </c>
    </row>
    <row r="3" spans="2:8">
      <c r="H3" s="48"/>
    </row>
    <row r="4" spans="2:8" ht="20.25">
      <c r="B4" s="195" t="s">
        <v>168</v>
      </c>
      <c r="C4" s="195"/>
      <c r="D4" s="195"/>
      <c r="E4" s="195"/>
      <c r="F4" s="195"/>
    </row>
    <row r="5" spans="2:8" ht="15">
      <c r="B5" s="194">
        <f>+'Nota 1'!B5:F5</f>
        <v>42886</v>
      </c>
      <c r="C5" s="194"/>
      <c r="D5" s="194"/>
      <c r="E5" s="194"/>
      <c r="F5" s="194"/>
    </row>
    <row r="6" spans="2:8">
      <c r="H6" s="1"/>
    </row>
    <row r="7" spans="2:8" s="68" customFormat="1" ht="16.5">
      <c r="B7" s="62" t="s">
        <v>82</v>
      </c>
      <c r="C7" s="63"/>
      <c r="D7" s="64" t="s">
        <v>75</v>
      </c>
      <c r="E7" s="65"/>
      <c r="F7" s="66" t="s">
        <v>76</v>
      </c>
      <c r="G7" s="67"/>
    </row>
    <row r="8" spans="2:8" s="68" customFormat="1" ht="8.25" customHeight="1">
      <c r="B8" s="69"/>
      <c r="C8" s="69"/>
      <c r="D8" s="69"/>
      <c r="F8" s="69"/>
      <c r="G8" s="70"/>
    </row>
    <row r="9" spans="2:8" s="54" customFormat="1">
      <c r="B9" s="177" t="s">
        <v>83</v>
      </c>
      <c r="C9" s="178">
        <v>420493.7</v>
      </c>
      <c r="D9" s="179">
        <v>420493.7</v>
      </c>
      <c r="E9"/>
      <c r="F9" s="180">
        <v>1969778.74</v>
      </c>
    </row>
    <row r="10" spans="2:8" s="54" customFormat="1">
      <c r="B10" s="177" t="s">
        <v>84</v>
      </c>
      <c r="C10" s="178">
        <v>-16527.63</v>
      </c>
      <c r="D10" s="181">
        <v>-16527.63</v>
      </c>
      <c r="E10"/>
      <c r="F10" s="182">
        <v>-82509.740000000005</v>
      </c>
    </row>
    <row r="11" spans="2:8" s="54" customFormat="1" ht="7.5" customHeight="1">
      <c r="B11" s="55"/>
      <c r="C11" s="55"/>
      <c r="D11" s="56"/>
      <c r="E11" s="56"/>
      <c r="F11" s="56"/>
      <c r="G11" s="56"/>
    </row>
    <row r="12" spans="2:8" s="54" customFormat="1" ht="16.5">
      <c r="B12" s="57" t="s">
        <v>164</v>
      </c>
      <c r="C12" s="58"/>
      <c r="D12" s="59">
        <f>SUM(D9:D11)</f>
        <v>403966.07</v>
      </c>
      <c r="E12" s="60"/>
      <c r="F12" s="59">
        <f>SUM(F9:F11)</f>
        <v>1887269</v>
      </c>
      <c r="G12" s="61"/>
    </row>
    <row r="13" spans="2:8" s="68" customFormat="1">
      <c r="H13" s="73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2">
    <mergeCell ref="B4:F4"/>
    <mergeCell ref="B5:F5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1"/>
  <sheetViews>
    <sheetView showGridLines="0" zoomScaleNormal="100" workbookViewId="0">
      <selection activeCell="B6" sqref="B6"/>
    </sheetView>
  </sheetViews>
  <sheetFormatPr baseColWidth="10" defaultRowHeight="14.25"/>
  <cols>
    <col min="1" max="1" width="4.25" style="68" customWidth="1"/>
    <col min="2" max="2" width="44.875" style="68" customWidth="1"/>
    <col min="3" max="3" width="1.25" style="68" customWidth="1"/>
    <col min="4" max="4" width="14.25" style="68" bestFit="1" customWidth="1"/>
    <col min="5" max="5" width="1" style="68" customWidth="1"/>
    <col min="6" max="6" width="15.375" style="68" bestFit="1" customWidth="1"/>
    <col min="7" max="16384" width="11" style="68"/>
  </cols>
  <sheetData>
    <row r="2" spans="2:9" ht="36">
      <c r="B2" s="74" t="s">
        <v>85</v>
      </c>
    </row>
    <row r="4" spans="2:9" ht="23.25">
      <c r="B4" s="193" t="s">
        <v>87</v>
      </c>
      <c r="C4" s="193"/>
      <c r="D4" s="193"/>
      <c r="E4" s="193"/>
      <c r="F4" s="193"/>
      <c r="G4" s="75"/>
    </row>
    <row r="5" spans="2:9" ht="14.25" customHeight="1">
      <c r="B5" s="194">
        <f>+'Nota 2'!B5:F5</f>
        <v>42886</v>
      </c>
      <c r="C5" s="194"/>
      <c r="D5" s="194"/>
      <c r="E5" s="194"/>
      <c r="F5" s="194"/>
      <c r="G5" s="75"/>
    </row>
    <row r="6" spans="2:9" ht="14.25" customHeight="1">
      <c r="C6" s="75"/>
      <c r="D6" s="75"/>
      <c r="E6" s="75"/>
      <c r="F6" s="75"/>
      <c r="G6" s="75"/>
    </row>
    <row r="7" spans="2:9" ht="16.5">
      <c r="B7" s="71" t="s">
        <v>88</v>
      </c>
      <c r="C7" s="63"/>
      <c r="D7" s="71" t="s">
        <v>89</v>
      </c>
      <c r="E7" s="76"/>
      <c r="F7" s="71" t="s">
        <v>76</v>
      </c>
    </row>
    <row r="8" spans="2:9" s="79" customFormat="1" ht="6" customHeight="1">
      <c r="B8" s="77"/>
      <c r="C8" s="78"/>
      <c r="D8" s="77"/>
      <c r="E8" s="77"/>
      <c r="F8" s="77"/>
      <c r="H8" s="112"/>
      <c r="I8" s="112"/>
    </row>
    <row r="9" spans="2:9" s="54" customFormat="1" ht="16.5">
      <c r="B9" s="104" t="s">
        <v>90</v>
      </c>
      <c r="C9" s="105"/>
      <c r="D9" s="106">
        <v>660.75</v>
      </c>
      <c r="E9" s="152"/>
      <c r="F9" s="106">
        <v>333781.03999999992</v>
      </c>
      <c r="H9" s="112"/>
      <c r="I9" s="112"/>
    </row>
    <row r="10" spans="2:9" s="54" customFormat="1">
      <c r="B10" s="104" t="s">
        <v>91</v>
      </c>
      <c r="C10" s="108"/>
      <c r="D10" s="106">
        <v>0</v>
      </c>
      <c r="E10" s="152"/>
      <c r="F10" s="106">
        <v>0</v>
      </c>
      <c r="H10" s="112"/>
      <c r="I10" s="112"/>
    </row>
    <row r="11" spans="2:9" s="112" customFormat="1" ht="5.25" customHeight="1">
      <c r="B11" s="109"/>
      <c r="C11" s="108"/>
      <c r="D11" s="110"/>
      <c r="E11" s="111"/>
      <c r="F11" s="110"/>
    </row>
    <row r="12" spans="2:9" s="54" customFormat="1" ht="16.5">
      <c r="B12" s="57" t="s">
        <v>161</v>
      </c>
      <c r="C12" s="58"/>
      <c r="D12" s="113">
        <f>SUM(D9:D10)</f>
        <v>660.75</v>
      </c>
      <c r="E12" s="60"/>
      <c r="F12" s="113">
        <f>SUM(F9:F10)</f>
        <v>333781.03999999992</v>
      </c>
      <c r="H12" s="112"/>
      <c r="I12" s="112"/>
    </row>
    <row r="13" spans="2:9">
      <c r="H13" s="112"/>
      <c r="I13" s="112"/>
    </row>
    <row r="14" spans="2:9">
      <c r="H14" s="112"/>
      <c r="I14" s="112"/>
    </row>
    <row r="15" spans="2:9">
      <c r="H15" s="112"/>
      <c r="I15" s="112"/>
    </row>
    <row r="16" spans="2:9">
      <c r="H16" s="112"/>
      <c r="I16" s="112"/>
    </row>
    <row r="17" spans="8:9">
      <c r="H17" s="112"/>
      <c r="I17" s="112"/>
    </row>
    <row r="18" spans="8:9">
      <c r="H18" s="112"/>
      <c r="I18" s="112"/>
    </row>
    <row r="19" spans="8:9">
      <c r="H19" s="112"/>
      <c r="I19" s="112"/>
    </row>
    <row r="20" spans="8:9">
      <c r="H20" s="112"/>
      <c r="I20" s="112"/>
    </row>
    <row r="21" spans="8:9">
      <c r="H21" s="112"/>
      <c r="I21" s="112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4:F4"/>
    <mergeCell ref="B5:F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D9" sqref="D9"/>
    </sheetView>
  </sheetViews>
  <sheetFormatPr baseColWidth="10" defaultRowHeight="14.25"/>
  <cols>
    <col min="1" max="1" width="4.375" style="68" customWidth="1"/>
    <col min="2" max="2" width="44.875" style="68" customWidth="1"/>
    <col min="3" max="3" width="0.875" style="68" customWidth="1"/>
    <col min="4" max="4" width="12.375" style="68" customWidth="1"/>
    <col min="5" max="5" width="0.875" style="68" customWidth="1"/>
    <col min="6" max="6" width="12.375" style="68" customWidth="1"/>
    <col min="7" max="16384" width="11" style="68"/>
  </cols>
  <sheetData>
    <row r="2" spans="2:6" ht="36">
      <c r="B2" s="74" t="s">
        <v>92</v>
      </c>
    </row>
    <row r="3" spans="2:6" ht="20.25">
      <c r="B3" s="193" t="s">
        <v>166</v>
      </c>
      <c r="C3" s="193"/>
      <c r="D3" s="193"/>
      <c r="E3" s="193"/>
      <c r="F3" s="193"/>
    </row>
    <row r="4" spans="2:6" ht="15">
      <c r="B4" s="194">
        <f>+'Nota 3'!B5:F5</f>
        <v>42886</v>
      </c>
      <c r="C4" s="194"/>
      <c r="D4" s="194"/>
      <c r="E4" s="194"/>
      <c r="F4" s="194"/>
    </row>
    <row r="6" spans="2:6" ht="16.5">
      <c r="B6" s="71" t="s">
        <v>88</v>
      </c>
      <c r="C6" s="63"/>
      <c r="D6" s="71" t="s">
        <v>89</v>
      </c>
      <c r="E6" s="65"/>
      <c r="F6" s="71" t="s">
        <v>76</v>
      </c>
    </row>
    <row r="7" spans="2:6" ht="6.75" customHeight="1">
      <c r="B7" s="77"/>
      <c r="C7" s="78"/>
      <c r="D7" s="77"/>
      <c r="E7" s="77"/>
      <c r="F7" s="77"/>
    </row>
    <row r="8" spans="2:6" s="54" customFormat="1" ht="16.5">
      <c r="B8" s="104" t="s">
        <v>186</v>
      </c>
      <c r="C8" s="105"/>
      <c r="D8" s="106">
        <v>0.01</v>
      </c>
      <c r="E8" s="152"/>
      <c r="F8" s="106">
        <v>81.66</v>
      </c>
    </row>
    <row r="9" spans="2:6" s="54" customFormat="1" ht="6.75" customHeight="1">
      <c r="B9" s="109"/>
      <c r="C9" s="108"/>
      <c r="D9" s="110"/>
      <c r="E9" s="111"/>
      <c r="F9" s="110"/>
    </row>
    <row r="10" spans="2:6" s="54" customFormat="1" ht="15.75" customHeight="1">
      <c r="B10" s="57" t="s">
        <v>161</v>
      </c>
      <c r="C10" s="58"/>
      <c r="D10" s="113">
        <f>SUM(D8:D8)</f>
        <v>0.01</v>
      </c>
      <c r="E10" s="60"/>
      <c r="F10" s="113">
        <f>SUM(F8:F8)</f>
        <v>81.66</v>
      </c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B6" sqref="B6"/>
    </sheetView>
  </sheetViews>
  <sheetFormatPr baseColWidth="10" defaultRowHeight="14.25"/>
  <cols>
    <col min="1" max="1" width="4.625" style="68" customWidth="1"/>
    <col min="2" max="2" width="44.875" style="68" customWidth="1"/>
    <col min="3" max="3" width="1.25" style="68" customWidth="1"/>
    <col min="4" max="4" width="11.125" style="68" bestFit="1" customWidth="1"/>
    <col min="5" max="5" width="1.375" style="68" customWidth="1"/>
    <col min="6" max="6" width="13" style="68" bestFit="1" customWidth="1"/>
    <col min="7" max="16384" width="11" style="68"/>
  </cols>
  <sheetData>
    <row r="2" spans="2:6" ht="36">
      <c r="B2" s="74" t="s">
        <v>93</v>
      </c>
    </row>
    <row r="3" spans="2:6" ht="20.25">
      <c r="B3" s="193" t="s">
        <v>165</v>
      </c>
      <c r="C3" s="193"/>
      <c r="D3" s="193"/>
      <c r="E3" s="193"/>
      <c r="F3" s="193"/>
    </row>
    <row r="4" spans="2:6" ht="15">
      <c r="B4" s="194">
        <f>+'Nota 4'!B4:F4</f>
        <v>42886</v>
      </c>
      <c r="C4" s="194"/>
      <c r="D4" s="194"/>
      <c r="E4" s="194"/>
      <c r="F4" s="194"/>
    </row>
    <row r="6" spans="2:6" ht="16.5">
      <c r="B6" s="71" t="s">
        <v>88</v>
      </c>
      <c r="C6" s="63"/>
      <c r="D6" s="71" t="s">
        <v>89</v>
      </c>
      <c r="E6" s="65"/>
      <c r="F6" s="71" t="s">
        <v>76</v>
      </c>
    </row>
    <row r="7" spans="2:6" ht="6" customHeight="1">
      <c r="B7" s="77"/>
      <c r="C7" s="78"/>
      <c r="D7" s="77"/>
      <c r="E7" s="77"/>
      <c r="F7" s="77"/>
    </row>
    <row r="8" spans="2:6" s="54" customFormat="1" ht="16.5">
      <c r="B8" s="104" t="s">
        <v>94</v>
      </c>
      <c r="C8" s="105"/>
      <c r="D8" s="106">
        <v>0</v>
      </c>
      <c r="E8" s="152"/>
      <c r="F8" s="106">
        <v>2242.5</v>
      </c>
    </row>
    <row r="9" spans="2:6" s="54" customFormat="1" ht="6.75" customHeight="1">
      <c r="B9" s="109"/>
      <c r="C9" s="108"/>
      <c r="D9" s="110"/>
      <c r="E9" s="111"/>
      <c r="F9" s="110"/>
    </row>
    <row r="10" spans="2:6" s="54" customFormat="1" ht="16.5">
      <c r="B10" s="57" t="s">
        <v>161</v>
      </c>
      <c r="C10" s="58"/>
      <c r="D10" s="153">
        <f>SUM(D8:D8)</f>
        <v>0</v>
      </c>
      <c r="E10" s="152"/>
      <c r="F10" s="154">
        <f>SUM(F8:F8)</f>
        <v>2242.5</v>
      </c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B6" sqref="B6"/>
    </sheetView>
  </sheetViews>
  <sheetFormatPr baseColWidth="10" defaultRowHeight="14.25"/>
  <cols>
    <col min="1" max="1" width="3" style="68" customWidth="1"/>
    <col min="2" max="2" width="40.375" style="68" customWidth="1"/>
    <col min="3" max="3" width="1.625" style="68" customWidth="1"/>
    <col min="4" max="4" width="12.875" style="68" bestFit="1" customWidth="1"/>
    <col min="5" max="5" width="1.125" style="68" customWidth="1"/>
    <col min="6" max="6" width="13.875" style="68" bestFit="1" customWidth="1"/>
    <col min="7" max="16384" width="11" style="68"/>
  </cols>
  <sheetData>
    <row r="2" spans="2:6" ht="36">
      <c r="B2" s="74" t="s">
        <v>95</v>
      </c>
    </row>
    <row r="3" spans="2:6" ht="20.25">
      <c r="B3" s="193" t="s">
        <v>169</v>
      </c>
      <c r="C3" s="193"/>
      <c r="D3" s="193"/>
      <c r="E3" s="193"/>
      <c r="F3" s="193"/>
    </row>
    <row r="4" spans="2:6" ht="17.25" customHeight="1">
      <c r="B4" s="194">
        <f>+'Nota 5'!B4:F4</f>
        <v>42886</v>
      </c>
      <c r="C4" s="194"/>
      <c r="D4" s="194"/>
      <c r="E4" s="194"/>
      <c r="F4" s="194"/>
    </row>
    <row r="6" spans="2:6" ht="16.5">
      <c r="B6" s="71" t="s">
        <v>88</v>
      </c>
      <c r="C6" s="63"/>
      <c r="D6" s="71" t="s">
        <v>89</v>
      </c>
      <c r="E6" s="77"/>
      <c r="F6" s="71" t="s">
        <v>76</v>
      </c>
    </row>
    <row r="7" spans="2:6" ht="5.25" customHeight="1">
      <c r="B7" s="77"/>
      <c r="C7" s="78"/>
      <c r="D7" s="77"/>
      <c r="E7" s="77"/>
      <c r="F7" s="77"/>
    </row>
    <row r="8" spans="2:6" s="54" customFormat="1" ht="16.5">
      <c r="B8" s="104" t="s">
        <v>96</v>
      </c>
      <c r="C8" s="105"/>
      <c r="D8" s="106">
        <v>10219.67</v>
      </c>
      <c r="E8" s="152"/>
      <c r="F8" s="106">
        <v>71923.070000000007</v>
      </c>
    </row>
    <row r="9" spans="2:6" s="54" customFormat="1" ht="6" customHeight="1">
      <c r="B9" s="109"/>
      <c r="C9" s="108"/>
      <c r="D9" s="110"/>
      <c r="E9" s="111"/>
      <c r="F9" s="110"/>
    </row>
    <row r="10" spans="2:6" s="54" customFormat="1" ht="16.5">
      <c r="B10" s="57" t="s">
        <v>124</v>
      </c>
      <c r="C10" s="58"/>
      <c r="D10" s="113">
        <f>SUM(D8:D8)</f>
        <v>10219.67</v>
      </c>
      <c r="E10" s="60"/>
      <c r="F10" s="113">
        <f>SUM(F8:F8)</f>
        <v>71923.070000000007</v>
      </c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10"/>
  <sheetViews>
    <sheetView showGridLines="0" topLeftCell="BPA1" zoomScaleNormal="100" workbookViewId="0">
      <selection activeCell="D8" sqref="D8"/>
    </sheetView>
  </sheetViews>
  <sheetFormatPr baseColWidth="10" defaultRowHeight="14.25"/>
  <cols>
    <col min="1" max="1" width="4.625" style="68" customWidth="1"/>
    <col min="2" max="2" width="40.375" style="68" customWidth="1"/>
    <col min="3" max="3" width="1.5" style="68" customWidth="1"/>
    <col min="4" max="4" width="11" style="68"/>
    <col min="5" max="5" width="1.5" style="68" customWidth="1"/>
    <col min="6" max="6" width="12.5" style="68" customWidth="1"/>
    <col min="7" max="16384" width="11" style="68"/>
  </cols>
  <sheetData>
    <row r="2" spans="2:6" ht="36">
      <c r="B2" s="74" t="s">
        <v>97</v>
      </c>
    </row>
    <row r="3" spans="2:6" ht="20.25">
      <c r="B3" s="193" t="s">
        <v>98</v>
      </c>
      <c r="C3" s="193"/>
      <c r="D3" s="193"/>
      <c r="E3" s="193"/>
      <c r="F3" s="193"/>
    </row>
    <row r="4" spans="2:6" ht="15">
      <c r="B4" s="194">
        <f>+'Nota 6'!B4:F4</f>
        <v>42886</v>
      </c>
      <c r="C4" s="194"/>
      <c r="D4" s="194"/>
      <c r="E4" s="194"/>
      <c r="F4" s="194"/>
    </row>
    <row r="6" spans="2:6" ht="16.5">
      <c r="B6" s="71" t="s">
        <v>88</v>
      </c>
      <c r="C6" s="63"/>
      <c r="D6" s="71" t="s">
        <v>89</v>
      </c>
      <c r="E6" s="65"/>
      <c r="F6" s="71" t="s">
        <v>76</v>
      </c>
    </row>
    <row r="7" spans="2:6" ht="6.75" customHeight="1">
      <c r="B7" s="77"/>
      <c r="C7" s="78"/>
      <c r="D7" s="77"/>
      <c r="E7" s="77"/>
      <c r="F7" s="77"/>
    </row>
    <row r="8" spans="2:6" s="54" customFormat="1" ht="16.5">
      <c r="B8" s="115" t="s">
        <v>98</v>
      </c>
      <c r="C8" s="105"/>
      <c r="D8" s="106">
        <v>6.29</v>
      </c>
      <c r="E8" s="152"/>
      <c r="F8" s="106">
        <v>80.650000000000006</v>
      </c>
    </row>
    <row r="9" spans="2:6" s="54" customFormat="1" ht="7.5" customHeight="1">
      <c r="B9" s="109"/>
      <c r="C9" s="108"/>
      <c r="D9" s="110"/>
      <c r="E9" s="111"/>
      <c r="F9" s="110"/>
    </row>
    <row r="10" spans="2:6" s="54" customFormat="1" ht="16.5">
      <c r="B10" s="57" t="s">
        <v>161</v>
      </c>
      <c r="C10" s="58"/>
      <c r="D10" s="113">
        <f>SUM(D8:D8)</f>
        <v>6.29</v>
      </c>
      <c r="E10" s="60"/>
      <c r="F10" s="113">
        <f>SUM(F8:F8)</f>
        <v>80.650000000000006</v>
      </c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F3"/>
    <mergeCell ref="B4:F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B6" sqref="B6"/>
    </sheetView>
  </sheetViews>
  <sheetFormatPr baseColWidth="10" defaultRowHeight="14.25"/>
  <cols>
    <col min="1" max="1" width="4.625" style="68" customWidth="1"/>
    <col min="2" max="2" width="45.375" style="68" customWidth="1"/>
    <col min="3" max="3" width="1.5" style="68" customWidth="1"/>
    <col min="4" max="4" width="18.875" style="68" bestFit="1" customWidth="1"/>
    <col min="5" max="5" width="16.375" style="68" customWidth="1"/>
    <col min="6" max="6" width="11" style="73"/>
    <col min="7" max="16384" width="11" style="68"/>
  </cols>
  <sheetData>
    <row r="2" spans="2:7" ht="36">
      <c r="B2" s="74" t="s">
        <v>99</v>
      </c>
    </row>
    <row r="3" spans="2:7" ht="23.25">
      <c r="B3" s="193" t="s">
        <v>3</v>
      </c>
      <c r="C3" s="193"/>
      <c r="D3" s="193"/>
      <c r="E3" s="75"/>
    </row>
    <row r="4" spans="2:7" ht="23.25">
      <c r="B4" s="194">
        <f>+'Nota 7'!B4:F4</f>
        <v>42886</v>
      </c>
      <c r="C4" s="194"/>
      <c r="D4" s="194"/>
      <c r="E4" s="75"/>
    </row>
    <row r="5" spans="2:7">
      <c r="E5" s="79"/>
      <c r="F5" s="79"/>
      <c r="G5" s="79"/>
    </row>
    <row r="6" spans="2:7" ht="16.5">
      <c r="B6" s="71" t="s">
        <v>103</v>
      </c>
      <c r="C6" s="63"/>
      <c r="D6" s="81" t="s">
        <v>75</v>
      </c>
      <c r="E6" s="77"/>
      <c r="F6" s="79"/>
      <c r="G6" s="79"/>
    </row>
    <row r="7" spans="2:7" ht="7.5" customHeight="1">
      <c r="B7" s="82"/>
      <c r="C7" s="83"/>
      <c r="D7" s="82"/>
      <c r="E7" s="79"/>
      <c r="F7" s="79"/>
      <c r="G7" s="79"/>
    </row>
    <row r="8" spans="2:7" s="54" customFormat="1">
      <c r="B8" s="44" t="s">
        <v>100</v>
      </c>
      <c r="C8" s="33"/>
      <c r="D8" s="155">
        <v>99000</v>
      </c>
      <c r="E8" s="116"/>
      <c r="F8" s="116"/>
      <c r="G8" s="116"/>
    </row>
    <row r="9" spans="2:7" s="54" customFormat="1">
      <c r="B9" s="44" t="s">
        <v>101</v>
      </c>
      <c r="C9" s="35"/>
      <c r="D9" s="155">
        <v>98031327</v>
      </c>
      <c r="E9" s="116"/>
      <c r="F9" s="116"/>
      <c r="G9" s="116"/>
    </row>
    <row r="10" spans="2:7" s="54" customFormat="1">
      <c r="B10" s="44" t="s">
        <v>102</v>
      </c>
      <c r="C10" s="35"/>
      <c r="D10" s="155">
        <v>99000.42</v>
      </c>
      <c r="E10" s="116"/>
      <c r="F10" s="116"/>
      <c r="G10" s="116"/>
    </row>
    <row r="11" spans="2:7" s="54" customFormat="1" ht="7.5" customHeight="1">
      <c r="B11" s="34"/>
      <c r="C11" s="33"/>
      <c r="D11" s="37"/>
      <c r="E11" s="117"/>
      <c r="F11" s="116"/>
      <c r="G11" s="116"/>
    </row>
    <row r="12" spans="2:7" s="54" customFormat="1" ht="16.5">
      <c r="B12" s="57" t="s">
        <v>104</v>
      </c>
      <c r="C12" s="52"/>
      <c r="D12" s="156">
        <f>SUM(D8:D10)</f>
        <v>98229327.420000002</v>
      </c>
      <c r="E12" s="119"/>
      <c r="F12" s="116"/>
      <c r="G12" s="116"/>
    </row>
    <row r="13" spans="2:7">
      <c r="E13" s="79"/>
      <c r="F13" s="79"/>
      <c r="G13" s="79"/>
    </row>
    <row r="14" spans="2:7">
      <c r="E14" s="79"/>
      <c r="F14" s="79"/>
      <c r="G14" s="79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12"/>
  <sheetViews>
    <sheetView showGridLines="0" zoomScaleNormal="100" workbookViewId="0">
      <selection activeCell="B6" sqref="B6"/>
    </sheetView>
  </sheetViews>
  <sheetFormatPr baseColWidth="10" defaultRowHeight="14.25"/>
  <cols>
    <col min="1" max="1" width="4" style="68" customWidth="1"/>
    <col min="2" max="2" width="45.375" style="68" customWidth="1"/>
    <col min="3" max="3" width="1.75" style="68" customWidth="1"/>
    <col min="4" max="4" width="17.75" style="68" customWidth="1"/>
    <col min="5" max="16384" width="11" style="68"/>
  </cols>
  <sheetData>
    <row r="2" spans="2:4" ht="36">
      <c r="B2" s="74" t="s">
        <v>105</v>
      </c>
    </row>
    <row r="3" spans="2:4" ht="20.25">
      <c r="B3" s="193" t="s">
        <v>171</v>
      </c>
      <c r="C3" s="193"/>
      <c r="D3" s="193"/>
    </row>
    <row r="4" spans="2:4" ht="15">
      <c r="B4" s="194">
        <f>+'Nota 8'!B4:D4</f>
        <v>42886</v>
      </c>
      <c r="C4" s="194"/>
      <c r="D4" s="194"/>
    </row>
    <row r="6" spans="2:4" ht="16.5">
      <c r="B6" s="71" t="s">
        <v>103</v>
      </c>
      <c r="C6" s="63"/>
      <c r="D6" s="81" t="s">
        <v>75</v>
      </c>
    </row>
    <row r="7" spans="2:4" ht="7.5" customHeight="1">
      <c r="B7" s="82"/>
      <c r="C7" s="83"/>
      <c r="D7" s="82"/>
    </row>
    <row r="8" spans="2:4" s="54" customFormat="1">
      <c r="B8" s="44" t="s">
        <v>106</v>
      </c>
      <c r="C8" s="33"/>
      <c r="D8" s="155">
        <v>74565500</v>
      </c>
    </row>
    <row r="9" spans="2:4" s="54" customFormat="1">
      <c r="B9" s="44" t="s">
        <v>107</v>
      </c>
      <c r="C9" s="35"/>
      <c r="D9" s="155">
        <v>7171000</v>
      </c>
    </row>
    <row r="10" spans="2:4" s="54" customFormat="1">
      <c r="B10" s="44" t="s">
        <v>108</v>
      </c>
      <c r="C10" s="35"/>
      <c r="D10" s="155">
        <v>175250</v>
      </c>
    </row>
    <row r="11" spans="2:4" s="54" customFormat="1" ht="6.75" customHeight="1">
      <c r="B11" s="34"/>
      <c r="C11" s="33"/>
      <c r="D11" s="37"/>
    </row>
    <row r="12" spans="2:4" s="54" customFormat="1" ht="16.5">
      <c r="B12" s="57" t="s">
        <v>170</v>
      </c>
      <c r="C12" s="52"/>
      <c r="D12" s="118">
        <f>SUM(D8:D10)</f>
        <v>81911750</v>
      </c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B6" sqref="B6"/>
    </sheetView>
  </sheetViews>
  <sheetFormatPr baseColWidth="10" defaultRowHeight="14.25"/>
  <cols>
    <col min="1" max="1" width="5" style="68" customWidth="1"/>
    <col min="2" max="2" width="32.625" style="68" customWidth="1"/>
    <col min="3" max="3" width="1.5" style="68" customWidth="1"/>
    <col min="4" max="4" width="15.125" style="68" bestFit="1" customWidth="1"/>
    <col min="5" max="5" width="1.5" style="68" customWidth="1"/>
    <col min="6" max="16384" width="11" style="68"/>
  </cols>
  <sheetData>
    <row r="2" spans="2:6" ht="36">
      <c r="B2" s="74" t="s">
        <v>160</v>
      </c>
    </row>
    <row r="3" spans="2:6" ht="20.25">
      <c r="B3" s="196" t="s">
        <v>172</v>
      </c>
      <c r="C3" s="193"/>
      <c r="D3" s="193"/>
    </row>
    <row r="4" spans="2:6" ht="15">
      <c r="B4" s="194">
        <f>+'Nota 9'!B4:D4</f>
        <v>42886</v>
      </c>
      <c r="C4" s="194"/>
      <c r="D4" s="194"/>
    </row>
    <row r="6" spans="2:6" ht="16.5">
      <c r="B6" s="71" t="s">
        <v>88</v>
      </c>
      <c r="C6" s="63"/>
      <c r="D6" s="71" t="s">
        <v>89</v>
      </c>
      <c r="E6" s="86"/>
      <c r="F6" s="80"/>
    </row>
    <row r="7" spans="2:6" ht="3.75" customHeight="1">
      <c r="B7" s="77"/>
      <c r="C7" s="78"/>
      <c r="D7" s="77"/>
      <c r="E7" s="77"/>
    </row>
    <row r="8" spans="2:6" s="54" customFormat="1" ht="16.5">
      <c r="B8" s="115" t="s">
        <v>109</v>
      </c>
      <c r="C8" s="105"/>
      <c r="D8" s="106">
        <v>1007088.62</v>
      </c>
      <c r="E8" s="107"/>
    </row>
    <row r="9" spans="2:6" s="54" customFormat="1" ht="5.25" customHeight="1">
      <c r="B9" s="109"/>
      <c r="C9" s="108"/>
      <c r="D9" s="110"/>
      <c r="E9" s="111"/>
    </row>
    <row r="10" spans="2:6" s="54" customFormat="1" ht="16.5">
      <c r="B10" s="57" t="s">
        <v>173</v>
      </c>
      <c r="C10" s="58"/>
      <c r="D10" s="113">
        <f>SUM(D8:D8)</f>
        <v>1007088.62</v>
      </c>
      <c r="E10" s="60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K21"/>
  <sheetViews>
    <sheetView showGridLines="0" topLeftCell="A4" zoomScaleNormal="100" workbookViewId="0">
      <selection activeCell="B6" sqref="B6"/>
    </sheetView>
  </sheetViews>
  <sheetFormatPr baseColWidth="10" defaultRowHeight="14.25"/>
  <cols>
    <col min="1" max="1" width="3.625" style="68" customWidth="1"/>
    <col min="2" max="2" width="12.125" style="68" bestFit="1" customWidth="1"/>
    <col min="3" max="3" width="11" style="68" bestFit="1" customWidth="1"/>
    <col min="4" max="4" width="14.625" style="68" customWidth="1"/>
    <col min="5" max="5" width="11.125" style="68" bestFit="1" customWidth="1"/>
    <col min="6" max="6" width="12.625" style="68" bestFit="1" customWidth="1"/>
    <col min="7" max="7" width="15" style="68" customWidth="1"/>
    <col min="8" max="8" width="19.75" style="68" bestFit="1" customWidth="1"/>
    <col min="9" max="16384" width="11" style="68"/>
  </cols>
  <sheetData>
    <row r="2" spans="2:11" ht="36">
      <c r="B2" s="74" t="s">
        <v>110</v>
      </c>
    </row>
    <row r="3" spans="2:11" ht="20.25">
      <c r="B3" s="193" t="s">
        <v>174</v>
      </c>
      <c r="C3" s="193"/>
      <c r="D3" s="193"/>
      <c r="E3" s="193"/>
      <c r="F3" s="193"/>
      <c r="G3" s="193"/>
      <c r="H3" s="193"/>
    </row>
    <row r="4" spans="2:11" ht="15">
      <c r="B4" s="194">
        <f>+'Nota 10'!B4:D4</f>
        <v>42886</v>
      </c>
      <c r="C4" s="194"/>
      <c r="D4" s="194"/>
      <c r="E4" s="194"/>
      <c r="F4" s="194"/>
      <c r="G4" s="194"/>
      <c r="H4" s="194"/>
    </row>
    <row r="6" spans="2:11" ht="25.5">
      <c r="B6" s="71" t="s">
        <v>111</v>
      </c>
      <c r="C6" s="71" t="s">
        <v>112</v>
      </c>
      <c r="D6" s="71" t="s">
        <v>189</v>
      </c>
      <c r="E6" s="71" t="s">
        <v>188</v>
      </c>
      <c r="F6" s="71" t="s">
        <v>190</v>
      </c>
      <c r="G6" s="71" t="s">
        <v>113</v>
      </c>
      <c r="H6" s="71" t="s">
        <v>187</v>
      </c>
    </row>
    <row r="7" spans="2:11" s="73" customFormat="1" ht="6" customHeight="1">
      <c r="B7" s="77"/>
      <c r="C7" s="77"/>
      <c r="D7" s="77"/>
      <c r="E7" s="77"/>
      <c r="F7" s="77"/>
      <c r="G7" s="77"/>
      <c r="H7" s="77"/>
    </row>
    <row r="8" spans="2:11" s="54" customFormat="1" ht="15.75">
      <c r="B8" s="120" t="s">
        <v>116</v>
      </c>
      <c r="C8" s="121" t="s">
        <v>114</v>
      </c>
      <c r="D8" s="121">
        <v>145</v>
      </c>
      <c r="E8" s="122">
        <v>2.53E-2</v>
      </c>
      <c r="F8" s="123">
        <v>42709</v>
      </c>
      <c r="G8" s="123">
        <v>42526</v>
      </c>
      <c r="H8" s="124">
        <v>3798477.99</v>
      </c>
    </row>
    <row r="9" spans="2:11" s="165" customFormat="1" ht="15.75">
      <c r="B9" s="125" t="s">
        <v>117</v>
      </c>
      <c r="C9" s="121" t="s">
        <v>114</v>
      </c>
      <c r="D9" s="121">
        <v>134</v>
      </c>
      <c r="E9" s="122">
        <v>2.53E-2</v>
      </c>
      <c r="F9" s="123">
        <v>42720</v>
      </c>
      <c r="G9" s="123">
        <v>42537</v>
      </c>
      <c r="H9" s="124">
        <v>4401066.22</v>
      </c>
      <c r="K9" s="166"/>
    </row>
    <row r="10" spans="2:11" s="165" customFormat="1" ht="15.75">
      <c r="B10" s="125" t="s">
        <v>118</v>
      </c>
      <c r="C10" s="121" t="s">
        <v>114</v>
      </c>
      <c r="D10" s="121">
        <v>129</v>
      </c>
      <c r="E10" s="122">
        <v>2.53E-2</v>
      </c>
      <c r="F10" s="123">
        <v>42725</v>
      </c>
      <c r="G10" s="123">
        <v>42542</v>
      </c>
      <c r="H10" s="124">
        <v>14489517.199999999</v>
      </c>
    </row>
    <row r="11" spans="2:11" s="165" customFormat="1" ht="15.75">
      <c r="B11" s="125" t="s">
        <v>119</v>
      </c>
      <c r="C11" s="121" t="s">
        <v>114</v>
      </c>
      <c r="D11" s="121">
        <v>109</v>
      </c>
      <c r="E11" s="122">
        <v>2.53E-2</v>
      </c>
      <c r="F11" s="123">
        <v>42746</v>
      </c>
      <c r="G11" s="123">
        <v>42927</v>
      </c>
      <c r="H11" s="124">
        <v>22280599.899999999</v>
      </c>
    </row>
    <row r="12" spans="2:11" s="165" customFormat="1" ht="15.75">
      <c r="B12" s="125" t="s">
        <v>120</v>
      </c>
      <c r="C12" s="121" t="s">
        <v>114</v>
      </c>
      <c r="D12" s="121">
        <v>107</v>
      </c>
      <c r="E12" s="122">
        <v>2.53E-2</v>
      </c>
      <c r="F12" s="123">
        <v>42748</v>
      </c>
      <c r="G12" s="123">
        <v>42929</v>
      </c>
      <c r="H12" s="124">
        <v>4172572</v>
      </c>
    </row>
    <row r="13" spans="2:11" s="165" customFormat="1" ht="15.75">
      <c r="B13" s="126" t="s">
        <v>121</v>
      </c>
      <c r="C13" s="121" t="s">
        <v>122</v>
      </c>
      <c r="D13" s="121">
        <v>68</v>
      </c>
      <c r="E13" s="122">
        <v>5.5500000000000001E-2</v>
      </c>
      <c r="F13" s="123">
        <v>42788</v>
      </c>
      <c r="G13" s="123">
        <v>42969</v>
      </c>
      <c r="H13" s="124">
        <v>9307502</v>
      </c>
    </row>
    <row r="14" spans="2:11" s="165" customFormat="1" ht="15.75">
      <c r="B14" s="126" t="s">
        <v>123</v>
      </c>
      <c r="C14" s="121" t="s">
        <v>114</v>
      </c>
      <c r="D14" s="121">
        <v>54</v>
      </c>
      <c r="E14" s="122">
        <v>5.5500000000000001E-2</v>
      </c>
      <c r="F14" s="123">
        <v>42800</v>
      </c>
      <c r="G14" s="123">
        <v>42984</v>
      </c>
      <c r="H14" s="124">
        <v>12213907.26</v>
      </c>
    </row>
    <row r="15" spans="2:11" s="54" customFormat="1" ht="15.75">
      <c r="B15" s="126" t="s">
        <v>193</v>
      </c>
      <c r="C15" s="121" t="s">
        <v>114</v>
      </c>
      <c r="D15" s="121">
        <v>12</v>
      </c>
      <c r="E15" s="122">
        <v>1.9E-2</v>
      </c>
      <c r="F15" s="123">
        <v>42843</v>
      </c>
      <c r="G15" s="123">
        <v>42873</v>
      </c>
      <c r="H15" s="124">
        <v>103539334.7</v>
      </c>
    </row>
    <row r="16" spans="2:11" s="54" customFormat="1" ht="15.75">
      <c r="B16" s="126" t="s">
        <v>194</v>
      </c>
      <c r="C16" s="121" t="s">
        <v>114</v>
      </c>
      <c r="D16" s="121">
        <v>27</v>
      </c>
      <c r="E16" s="122">
        <v>2.53E-2</v>
      </c>
      <c r="F16" s="123">
        <v>42828</v>
      </c>
      <c r="G16" s="123">
        <v>43011</v>
      </c>
      <c r="H16" s="124">
        <v>2578519</v>
      </c>
    </row>
    <row r="17" spans="2:8" s="54" customFormat="1" ht="15.75">
      <c r="B17" s="126" t="s">
        <v>115</v>
      </c>
      <c r="C17" s="121" t="s">
        <v>195</v>
      </c>
      <c r="D17" s="121">
        <v>3098</v>
      </c>
      <c r="E17" s="122">
        <v>5.9999999999999995E-4</v>
      </c>
      <c r="F17" s="123">
        <v>39651</v>
      </c>
      <c r="G17" s="123">
        <v>44573</v>
      </c>
      <c r="H17" s="124">
        <v>25237875.109999999</v>
      </c>
    </row>
    <row r="18" spans="2:8" s="116" customFormat="1" ht="7.5" customHeight="1">
      <c r="B18" s="127"/>
      <c r="C18" s="128"/>
      <c r="D18" s="128"/>
      <c r="E18" s="129"/>
      <c r="F18" s="130"/>
      <c r="G18" s="130"/>
      <c r="H18" s="131"/>
    </row>
    <row r="19" spans="2:8" s="54" customFormat="1">
      <c r="B19" s="197" t="s">
        <v>161</v>
      </c>
      <c r="C19" s="197"/>
      <c r="D19" s="197"/>
      <c r="E19" s="197"/>
      <c r="F19" s="197"/>
      <c r="G19" s="197"/>
      <c r="H19" s="103">
        <f>SUM(H8:H17)</f>
        <v>202019371.38</v>
      </c>
    </row>
    <row r="21" spans="2:8">
      <c r="B21" s="164" t="s">
        <v>191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9:G19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H14"/>
  <sheetViews>
    <sheetView showGridLines="0" zoomScaleNormal="100" workbookViewId="0">
      <selection activeCell="B6" sqref="B6"/>
    </sheetView>
  </sheetViews>
  <sheetFormatPr baseColWidth="10" defaultRowHeight="14.25"/>
  <cols>
    <col min="1" max="1" width="5.5" style="68" customWidth="1"/>
    <col min="2" max="2" width="53.25" style="68" customWidth="1"/>
    <col min="3" max="3" width="1.625" style="68" customWidth="1"/>
    <col min="4" max="4" width="18.625" style="68" bestFit="1" customWidth="1"/>
    <col min="5" max="5" width="11" style="68"/>
    <col min="6" max="6" width="42.625" style="68" customWidth="1"/>
    <col min="7" max="7" width="13.5" style="68" customWidth="1"/>
    <col min="8" max="16384" width="11" style="68"/>
  </cols>
  <sheetData>
    <row r="2" spans="2:8" ht="36">
      <c r="B2" s="74" t="s">
        <v>125</v>
      </c>
    </row>
    <row r="3" spans="2:8" ht="23.25">
      <c r="B3" s="193" t="s">
        <v>175</v>
      </c>
      <c r="C3" s="193"/>
      <c r="D3" s="193"/>
      <c r="E3" s="75"/>
      <c r="F3" s="75"/>
      <c r="G3" s="75"/>
      <c r="H3" s="75"/>
    </row>
    <row r="4" spans="2:8" ht="23.25">
      <c r="B4" s="194">
        <f>+'Nota 11'!B4:H4</f>
        <v>42886</v>
      </c>
      <c r="C4" s="194"/>
      <c r="D4" s="194"/>
      <c r="E4" s="75"/>
      <c r="F4" s="75"/>
      <c r="G4" s="75"/>
      <c r="H4" s="75"/>
    </row>
    <row r="6" spans="2:8" ht="16.5">
      <c r="B6" s="71" t="s">
        <v>126</v>
      </c>
      <c r="C6" s="63"/>
      <c r="D6" s="71" t="s">
        <v>127</v>
      </c>
    </row>
    <row r="7" spans="2:8" ht="9" customHeight="1">
      <c r="B7" s="77"/>
      <c r="C7" s="78"/>
      <c r="D7" s="77"/>
    </row>
    <row r="8" spans="2:8" s="54" customFormat="1" ht="16.5">
      <c r="B8" s="104" t="s">
        <v>128</v>
      </c>
      <c r="C8" s="105"/>
      <c r="D8" s="106">
        <v>65201750</v>
      </c>
    </row>
    <row r="9" spans="2:8" s="54" customFormat="1" ht="16.5">
      <c r="B9" s="104" t="s">
        <v>129</v>
      </c>
      <c r="C9" s="105"/>
      <c r="D9" s="114">
        <v>371102.53</v>
      </c>
    </row>
    <row r="10" spans="2:8" s="54" customFormat="1" ht="16.5">
      <c r="B10" s="104" t="s">
        <v>130</v>
      </c>
      <c r="C10" s="105"/>
      <c r="D10" s="114">
        <v>500</v>
      </c>
    </row>
    <row r="11" spans="2:8" s="54" customFormat="1" ht="8.25" customHeight="1">
      <c r="B11" s="109"/>
      <c r="C11" s="108"/>
      <c r="D11" s="110"/>
    </row>
    <row r="12" spans="2:8" s="54" customFormat="1" ht="16.5">
      <c r="B12" s="57" t="s">
        <v>176</v>
      </c>
      <c r="C12" s="58"/>
      <c r="D12" s="113">
        <f>SUM(D8:D11)</f>
        <v>65573352.530000001</v>
      </c>
    </row>
    <row r="14" spans="2:8" ht="23.25">
      <c r="B14" s="198"/>
      <c r="C14" s="198"/>
      <c r="D14" s="198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3">
    <mergeCell ref="B3:D3"/>
    <mergeCell ref="B14:D14"/>
    <mergeCell ref="B4:D4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13"/>
  <sheetViews>
    <sheetView showGridLines="0" zoomScaleNormal="100" workbookViewId="0">
      <selection activeCell="B6" sqref="B6"/>
    </sheetView>
  </sheetViews>
  <sheetFormatPr baseColWidth="10" defaultRowHeight="14.25"/>
  <cols>
    <col min="1" max="1" width="5.375" style="68" customWidth="1"/>
    <col min="2" max="2" width="53.5" style="68" customWidth="1"/>
    <col min="3" max="3" width="1.375" style="68" customWidth="1"/>
    <col min="4" max="4" width="16.625" style="68" customWidth="1"/>
    <col min="5" max="16384" width="11" style="68"/>
  </cols>
  <sheetData>
    <row r="2" spans="2:4" ht="36">
      <c r="B2" s="74" t="s">
        <v>135</v>
      </c>
    </row>
    <row r="3" spans="2:4" ht="20.25">
      <c r="B3" s="193" t="s">
        <v>177</v>
      </c>
      <c r="C3" s="193"/>
      <c r="D3" s="193"/>
    </row>
    <row r="4" spans="2:4" ht="15">
      <c r="B4" s="194">
        <f>+'Nota 12'!B4:D4</f>
        <v>42886</v>
      </c>
      <c r="C4" s="194"/>
      <c r="D4" s="194"/>
    </row>
    <row r="6" spans="2:4" ht="16.5">
      <c r="B6" s="71" t="s">
        <v>126</v>
      </c>
      <c r="C6" s="63"/>
      <c r="D6" s="71" t="s">
        <v>127</v>
      </c>
    </row>
    <row r="7" spans="2:4" ht="10.5" customHeight="1">
      <c r="B7" s="77"/>
      <c r="C7" s="78"/>
      <c r="D7" s="77"/>
    </row>
    <row r="8" spans="2:4" s="54" customFormat="1" ht="16.5">
      <c r="B8" s="104" t="s">
        <v>131</v>
      </c>
      <c r="C8" s="105"/>
      <c r="D8" s="106">
        <v>71250</v>
      </c>
    </row>
    <row r="9" spans="2:4" s="54" customFormat="1" ht="16.5">
      <c r="B9" s="104" t="s">
        <v>134</v>
      </c>
      <c r="C9" s="105"/>
      <c r="D9" s="106">
        <v>4000</v>
      </c>
    </row>
    <row r="10" spans="2:4" s="54" customFormat="1" ht="16.5">
      <c r="B10" s="104" t="s">
        <v>132</v>
      </c>
      <c r="C10" s="105"/>
      <c r="D10" s="106">
        <v>3962.23</v>
      </c>
    </row>
    <row r="11" spans="2:4" s="54" customFormat="1">
      <c r="B11" s="104" t="s">
        <v>133</v>
      </c>
      <c r="C11" s="108"/>
      <c r="D11" s="106">
        <v>10000</v>
      </c>
    </row>
    <row r="12" spans="2:4" s="54" customFormat="1" ht="9.75" customHeight="1">
      <c r="B12" s="109"/>
      <c r="C12" s="108"/>
      <c r="D12" s="110"/>
    </row>
    <row r="13" spans="2:4" s="54" customFormat="1" ht="16.5">
      <c r="B13" s="132" t="s">
        <v>162</v>
      </c>
      <c r="C13" s="58"/>
      <c r="D13" s="113">
        <f>SUM(D8:D11)</f>
        <v>89212.23</v>
      </c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5"/>
  <sheetViews>
    <sheetView showGridLines="0" zoomScaleNormal="100" workbookViewId="0">
      <selection activeCell="B6" sqref="B6"/>
    </sheetView>
  </sheetViews>
  <sheetFormatPr baseColWidth="10" defaultRowHeight="14.25"/>
  <cols>
    <col min="1" max="1" width="5.75" style="68" customWidth="1"/>
    <col min="2" max="2" width="53.5" style="68" customWidth="1"/>
    <col min="3" max="3" width="1.875" style="68" customWidth="1"/>
    <col min="4" max="4" width="16.625" style="68" customWidth="1"/>
    <col min="5" max="16384" width="11" style="68"/>
  </cols>
  <sheetData>
    <row r="2" spans="2:4" ht="36">
      <c r="B2" s="74" t="s">
        <v>136</v>
      </c>
    </row>
    <row r="3" spans="2:4" ht="20.25">
      <c r="B3" s="193" t="s">
        <v>178</v>
      </c>
      <c r="C3" s="193"/>
      <c r="D3" s="193"/>
    </row>
    <row r="4" spans="2:4" ht="15">
      <c r="B4" s="194">
        <f>+'Nota 13'!B4:D4</f>
        <v>42886</v>
      </c>
      <c r="C4" s="194"/>
      <c r="D4" s="194"/>
    </row>
    <row r="6" spans="2:4" ht="16.5">
      <c r="B6" s="71" t="s">
        <v>126</v>
      </c>
      <c r="C6" s="63"/>
      <c r="D6" s="71" t="s">
        <v>127</v>
      </c>
    </row>
    <row r="7" spans="2:4" ht="7.5" customHeight="1">
      <c r="B7" s="77"/>
      <c r="C7" s="78"/>
      <c r="D7" s="77"/>
    </row>
    <row r="8" spans="2:4" s="54" customFormat="1" ht="16.5">
      <c r="B8" s="104" t="s">
        <v>137</v>
      </c>
      <c r="C8" s="105"/>
      <c r="D8" s="106">
        <v>55771.88</v>
      </c>
    </row>
    <row r="9" spans="2:4" s="54" customFormat="1" ht="6" customHeight="1">
      <c r="B9" s="109"/>
      <c r="C9" s="108"/>
      <c r="D9" s="110"/>
    </row>
    <row r="10" spans="2:4" s="54" customFormat="1" ht="16.5">
      <c r="B10" s="57" t="s">
        <v>161</v>
      </c>
      <c r="C10" s="58"/>
      <c r="D10" s="113">
        <f>SUM(D8:D8)</f>
        <v>55771.88</v>
      </c>
    </row>
    <row r="13" spans="2:4">
      <c r="B13" s="68" t="s">
        <v>196</v>
      </c>
    </row>
    <row r="14" spans="2:4">
      <c r="B14" s="199" t="s">
        <v>198</v>
      </c>
      <c r="C14" s="199"/>
      <c r="D14" s="199"/>
    </row>
    <row r="15" spans="2:4">
      <c r="B15" s="199"/>
      <c r="C15" s="199"/>
      <c r="D15" s="199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1"/>
  <sheetViews>
    <sheetView showGridLines="0" zoomScaleNormal="100" workbookViewId="0">
      <selection activeCell="B6" sqref="B6"/>
    </sheetView>
  </sheetViews>
  <sheetFormatPr baseColWidth="10" defaultRowHeight="14.25"/>
  <cols>
    <col min="1" max="1" width="5.375" style="68" customWidth="1"/>
    <col min="2" max="2" width="33.75" style="68" customWidth="1"/>
    <col min="3" max="3" width="1.5" style="68" customWidth="1"/>
    <col min="4" max="4" width="22" style="68" customWidth="1"/>
    <col min="5" max="16384" width="11" style="68"/>
  </cols>
  <sheetData>
    <row r="2" spans="2:4" ht="36">
      <c r="B2" s="74" t="s">
        <v>138</v>
      </c>
    </row>
    <row r="3" spans="2:4" ht="20.25">
      <c r="B3" s="193" t="s">
        <v>179</v>
      </c>
      <c r="C3" s="193"/>
      <c r="D3" s="193"/>
    </row>
    <row r="4" spans="2:4" ht="15">
      <c r="B4" s="194">
        <f>+'Nota 14'!B4:D4</f>
        <v>42886</v>
      </c>
      <c r="C4" s="194"/>
      <c r="D4" s="194"/>
    </row>
    <row r="6" spans="2:4" ht="16.5">
      <c r="B6" s="71" t="s">
        <v>126</v>
      </c>
      <c r="C6" s="63"/>
      <c r="D6" s="71" t="s">
        <v>127</v>
      </c>
    </row>
    <row r="7" spans="2:4" ht="7.5" customHeight="1">
      <c r="B7" s="77"/>
      <c r="C7" s="78"/>
      <c r="D7" s="77"/>
    </row>
    <row r="8" spans="2:4" s="54" customFormat="1" ht="16.5">
      <c r="B8" s="104" t="s">
        <v>140</v>
      </c>
      <c r="C8" s="105"/>
      <c r="D8" s="106">
        <v>102500</v>
      </c>
    </row>
    <row r="9" spans="2:4" s="54" customFormat="1" ht="16.5">
      <c r="B9" s="133" t="s">
        <v>141</v>
      </c>
      <c r="C9" s="105"/>
      <c r="D9" s="106">
        <v>16500</v>
      </c>
    </row>
    <row r="10" spans="2:4" s="54" customFormat="1" ht="6" customHeight="1">
      <c r="B10" s="109"/>
      <c r="C10" s="108"/>
      <c r="D10" s="110"/>
    </row>
    <row r="11" spans="2:4" s="54" customFormat="1" ht="16.5">
      <c r="B11" s="57" t="s">
        <v>161</v>
      </c>
      <c r="C11" s="58"/>
      <c r="D11" s="113">
        <f>SUM(D8:D9)</f>
        <v>119000</v>
      </c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0"/>
  <sheetViews>
    <sheetView showGridLines="0" zoomScaleNormal="100" workbookViewId="0">
      <selection activeCell="B6" sqref="B6"/>
    </sheetView>
  </sheetViews>
  <sheetFormatPr baseColWidth="10" defaultRowHeight="14.25"/>
  <cols>
    <col min="1" max="1" width="5.375" style="68" customWidth="1"/>
    <col min="2" max="2" width="33.75" style="68" customWidth="1"/>
    <col min="3" max="3" width="2.625" style="68" customWidth="1"/>
    <col min="4" max="4" width="22" style="68" customWidth="1"/>
    <col min="5" max="16384" width="11" style="68"/>
  </cols>
  <sheetData>
    <row r="2" spans="2:4" ht="27" customHeight="1">
      <c r="B2" s="74" t="s">
        <v>139</v>
      </c>
    </row>
    <row r="3" spans="2:4" ht="20.25">
      <c r="B3" s="193" t="s">
        <v>180</v>
      </c>
      <c r="C3" s="193"/>
      <c r="D3" s="193"/>
    </row>
    <row r="4" spans="2:4" ht="15">
      <c r="B4" s="194">
        <f>+'Nota 15'!B4:D4</f>
        <v>42886</v>
      </c>
      <c r="C4" s="194"/>
      <c r="D4" s="194"/>
    </row>
    <row r="6" spans="2:4" ht="16.5">
      <c r="B6" s="71" t="s">
        <v>126</v>
      </c>
      <c r="C6" s="63"/>
      <c r="D6" s="71" t="s">
        <v>127</v>
      </c>
    </row>
    <row r="7" spans="2:4" ht="7.5" customHeight="1">
      <c r="B7" s="77"/>
      <c r="C7" s="78"/>
      <c r="D7" s="77"/>
    </row>
    <row r="8" spans="2:4" s="54" customFormat="1" ht="16.5">
      <c r="B8" s="104" t="s">
        <v>199</v>
      </c>
      <c r="C8" s="105"/>
      <c r="D8" s="106">
        <v>4500</v>
      </c>
    </row>
    <row r="9" spans="2:4" s="54" customFormat="1" ht="16.5">
      <c r="B9" s="104" t="s">
        <v>200</v>
      </c>
      <c r="C9" s="105"/>
      <c r="D9" s="106">
        <v>357475.63</v>
      </c>
    </row>
    <row r="10" spans="2:4" s="54" customFormat="1" ht="16.5">
      <c r="B10" s="104" t="s">
        <v>201</v>
      </c>
      <c r="C10" s="105"/>
      <c r="D10" s="106">
        <v>18412.53</v>
      </c>
    </row>
    <row r="11" spans="2:4" s="54" customFormat="1" ht="6" customHeight="1">
      <c r="B11" s="109"/>
      <c r="C11" s="108"/>
      <c r="D11" s="110"/>
    </row>
    <row r="12" spans="2:4" s="54" customFormat="1" ht="16.5">
      <c r="B12" s="57" t="s">
        <v>161</v>
      </c>
      <c r="C12" s="58"/>
      <c r="D12" s="113">
        <f>SUM(D8:D11)</f>
        <v>380388.16000000003</v>
      </c>
    </row>
    <row r="14" spans="2:4">
      <c r="B14" s="68" t="s">
        <v>197</v>
      </c>
    </row>
    <row r="15" spans="2:4">
      <c r="B15" s="199" t="s">
        <v>203</v>
      </c>
      <c r="C15" s="199"/>
      <c r="D15" s="199"/>
    </row>
    <row r="16" spans="2:4">
      <c r="B16" s="199"/>
      <c r="C16" s="199"/>
      <c r="D16" s="199"/>
    </row>
    <row r="17" spans="2:4">
      <c r="B17" s="199" t="s">
        <v>202</v>
      </c>
      <c r="C17" s="199"/>
      <c r="D17" s="199"/>
    </row>
    <row r="18" spans="2:4">
      <c r="B18" s="199"/>
      <c r="C18" s="199"/>
      <c r="D18" s="199"/>
    </row>
    <row r="19" spans="2:4">
      <c r="B19" s="199" t="s">
        <v>204</v>
      </c>
      <c r="C19" s="199"/>
      <c r="D19" s="199"/>
    </row>
    <row r="20" spans="2:4">
      <c r="B20" s="199"/>
      <c r="C20" s="199"/>
      <c r="D20" s="199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5:D16"/>
    <mergeCell ref="B17:D18"/>
    <mergeCell ref="B19:D20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J19"/>
  <sheetViews>
    <sheetView showGridLines="0" zoomScaleNormal="100" workbookViewId="0">
      <selection activeCell="B6" sqref="B6"/>
    </sheetView>
  </sheetViews>
  <sheetFormatPr baseColWidth="10" defaultRowHeight="14.25"/>
  <cols>
    <col min="1" max="1" width="3.625" style="68" customWidth="1"/>
    <col min="2" max="2" width="13.75" style="68" customWidth="1"/>
    <col min="3" max="3" width="1.25" style="68" customWidth="1"/>
    <col min="4" max="4" width="12.375" style="68" customWidth="1"/>
    <col min="5" max="5" width="1" style="68" customWidth="1"/>
    <col min="6" max="6" width="44" style="68" customWidth="1"/>
    <col min="7" max="7" width="1.5" style="68" customWidth="1"/>
    <col min="8" max="8" width="14" style="68" customWidth="1"/>
    <col min="9" max="9" width="1.375" style="68" customWidth="1"/>
    <col min="10" max="10" width="19.125" style="68" bestFit="1" customWidth="1"/>
    <col min="11" max="16384" width="11" style="68"/>
  </cols>
  <sheetData>
    <row r="2" spans="2:10" ht="27" customHeight="1">
      <c r="B2" s="74" t="s">
        <v>142</v>
      </c>
    </row>
    <row r="3" spans="2:10" ht="20.25">
      <c r="B3" s="193" t="s">
        <v>181</v>
      </c>
      <c r="C3" s="193"/>
      <c r="D3" s="193"/>
      <c r="E3" s="193"/>
      <c r="F3" s="193"/>
      <c r="G3" s="193"/>
      <c r="H3" s="193"/>
      <c r="I3" s="193"/>
      <c r="J3" s="193"/>
    </row>
    <row r="4" spans="2:10" ht="15">
      <c r="B4" s="194">
        <f>+'Nota 16'!B4:D4</f>
        <v>42886</v>
      </c>
      <c r="C4" s="194"/>
      <c r="D4" s="194"/>
      <c r="E4" s="194"/>
      <c r="F4" s="194"/>
      <c r="G4" s="194"/>
      <c r="H4" s="194"/>
      <c r="I4" s="194"/>
      <c r="J4" s="194"/>
    </row>
    <row r="6" spans="2:10">
      <c r="B6" s="87" t="s">
        <v>143</v>
      </c>
      <c r="C6" s="72"/>
      <c r="D6" s="87" t="s">
        <v>144</v>
      </c>
      <c r="E6" s="72"/>
      <c r="F6" s="71"/>
      <c r="G6" s="88"/>
      <c r="H6" s="87" t="s">
        <v>103</v>
      </c>
      <c r="I6" s="88"/>
      <c r="J6" s="87" t="s">
        <v>124</v>
      </c>
    </row>
    <row r="7" spans="2:10" ht="6" customHeight="1">
      <c r="B7" s="89"/>
      <c r="C7" s="72"/>
      <c r="D7" s="89"/>
      <c r="E7" s="72"/>
      <c r="F7" s="72"/>
      <c r="G7" s="72"/>
      <c r="H7" s="89"/>
      <c r="I7" s="72"/>
      <c r="J7" s="89"/>
    </row>
    <row r="8" spans="2:10" s="54" customFormat="1">
      <c r="B8" s="134" t="s">
        <v>145</v>
      </c>
      <c r="C8" s="60"/>
      <c r="D8" s="134"/>
      <c r="E8" s="60"/>
      <c r="F8" s="135" t="s">
        <v>12</v>
      </c>
      <c r="G8" s="136"/>
      <c r="H8" s="106"/>
      <c r="I8" s="157"/>
      <c r="J8" s="106">
        <f>SUM(H9:H10)</f>
        <v>970883152.62</v>
      </c>
    </row>
    <row r="9" spans="2:10" s="54" customFormat="1">
      <c r="B9" s="134"/>
      <c r="C9" s="60"/>
      <c r="D9" s="134" t="s">
        <v>146</v>
      </c>
      <c r="E9" s="60"/>
      <c r="F9" s="135" t="s">
        <v>12</v>
      </c>
      <c r="G9" s="136"/>
      <c r="H9" s="106">
        <v>974821152.62</v>
      </c>
      <c r="I9" s="157"/>
      <c r="J9" s="158"/>
    </row>
    <row r="10" spans="2:10" s="54" customFormat="1">
      <c r="B10" s="134"/>
      <c r="C10" s="60"/>
      <c r="D10" s="134" t="s">
        <v>147</v>
      </c>
      <c r="E10" s="60"/>
      <c r="F10" s="135" t="s">
        <v>148</v>
      </c>
      <c r="G10" s="136"/>
      <c r="H10" s="106">
        <v>-3938000</v>
      </c>
      <c r="I10" s="157"/>
      <c r="J10" s="158"/>
    </row>
    <row r="11" spans="2:10" s="54" customFormat="1">
      <c r="B11" s="137" t="s">
        <v>149</v>
      </c>
      <c r="C11" s="138"/>
      <c r="D11" s="137"/>
      <c r="E11" s="138"/>
      <c r="F11" s="139" t="s">
        <v>150</v>
      </c>
      <c r="G11" s="140"/>
      <c r="H11" s="106"/>
      <c r="I11" s="159"/>
      <c r="J11" s="158">
        <f>SUM(H12:H14)</f>
        <v>-798811500</v>
      </c>
    </row>
    <row r="12" spans="2:10" s="54" customFormat="1">
      <c r="B12" s="134"/>
      <c r="C12" s="60"/>
      <c r="D12" s="141" t="s">
        <v>151</v>
      </c>
      <c r="E12" s="142"/>
      <c r="F12" s="143" t="s">
        <v>154</v>
      </c>
      <c r="G12" s="144"/>
      <c r="H12" s="160">
        <v>-790025176.83000004</v>
      </c>
      <c r="I12" s="161"/>
      <c r="J12" s="162"/>
    </row>
    <row r="13" spans="2:10" s="54" customFormat="1">
      <c r="B13" s="134"/>
      <c r="C13" s="60"/>
      <c r="D13" s="141" t="s">
        <v>153</v>
      </c>
      <c r="E13" s="142"/>
      <c r="F13" s="143" t="s">
        <v>155</v>
      </c>
      <c r="G13" s="144"/>
      <c r="H13" s="160">
        <v>-1715304.8</v>
      </c>
      <c r="I13" s="161"/>
      <c r="J13" s="160"/>
    </row>
    <row r="14" spans="2:10" s="54" customFormat="1">
      <c r="B14" s="134"/>
      <c r="C14" s="60"/>
      <c r="D14" s="141" t="s">
        <v>152</v>
      </c>
      <c r="E14" s="142"/>
      <c r="F14" s="143" t="s">
        <v>182</v>
      </c>
      <c r="G14" s="144"/>
      <c r="H14" s="160">
        <v>-7071018.3700000001</v>
      </c>
      <c r="I14" s="161"/>
      <c r="J14" s="160"/>
    </row>
    <row r="15" spans="2:10" s="54" customFormat="1" ht="7.5" customHeight="1">
      <c r="B15" s="60"/>
      <c r="C15" s="60"/>
      <c r="D15" s="60"/>
      <c r="E15" s="60"/>
      <c r="F15" s="60"/>
      <c r="G15" s="60"/>
      <c r="H15" s="145"/>
      <c r="I15" s="60"/>
      <c r="J15" s="145"/>
    </row>
    <row r="16" spans="2:10" s="54" customFormat="1">
      <c r="B16" s="146"/>
      <c r="C16" s="60"/>
      <c r="D16" s="146"/>
      <c r="E16" s="60"/>
      <c r="F16" s="57" t="s">
        <v>124</v>
      </c>
      <c r="G16" s="136"/>
      <c r="H16" s="147"/>
      <c r="I16" s="136"/>
      <c r="J16" s="163">
        <f>SUM(J7:J14)</f>
        <v>172071652.62</v>
      </c>
    </row>
    <row r="19" spans="10:10">
      <c r="J19" s="183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2">
    <mergeCell ref="B3:J3"/>
    <mergeCell ref="B4:J4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11"/>
  <sheetViews>
    <sheetView showGridLines="0" zoomScaleNormal="100" workbookViewId="0">
      <selection activeCell="B6" sqref="B6"/>
    </sheetView>
  </sheetViews>
  <sheetFormatPr baseColWidth="10" defaultRowHeight="14.25"/>
  <cols>
    <col min="1" max="1" width="5.125" style="68" customWidth="1"/>
    <col min="2" max="2" width="35.75" style="68" customWidth="1"/>
    <col min="3" max="3" width="2.375" style="68" customWidth="1"/>
    <col min="4" max="4" width="19.5" style="68" customWidth="1"/>
    <col min="5" max="16384" width="11" style="68"/>
  </cols>
  <sheetData>
    <row r="2" spans="2:10" ht="36">
      <c r="B2" s="74" t="s">
        <v>156</v>
      </c>
    </row>
    <row r="3" spans="2:10" ht="23.25">
      <c r="B3" s="193" t="s">
        <v>183</v>
      </c>
      <c r="C3" s="193"/>
      <c r="D3" s="193"/>
      <c r="E3" s="75"/>
      <c r="F3" s="75"/>
      <c r="G3" s="75"/>
      <c r="H3" s="75"/>
      <c r="I3" s="75"/>
      <c r="J3" s="75"/>
    </row>
    <row r="4" spans="2:10" ht="23.25">
      <c r="B4" s="194">
        <f>+'Nota 17'!B4:J4</f>
        <v>42886</v>
      </c>
      <c r="C4" s="194"/>
      <c r="D4" s="194"/>
      <c r="E4" s="75"/>
      <c r="F4" s="75"/>
      <c r="G4" s="75"/>
      <c r="H4" s="75"/>
      <c r="I4" s="75"/>
      <c r="J4" s="75"/>
    </row>
    <row r="6" spans="2:10" ht="16.5">
      <c r="B6" s="71" t="s">
        <v>126</v>
      </c>
      <c r="C6" s="63"/>
      <c r="D6" s="71" t="s">
        <v>127</v>
      </c>
    </row>
    <row r="7" spans="2:10" ht="7.5" customHeight="1">
      <c r="B7" s="77"/>
      <c r="C7" s="78"/>
      <c r="D7" s="77"/>
    </row>
    <row r="8" spans="2:10" s="54" customFormat="1" ht="16.5">
      <c r="B8" s="104" t="s">
        <v>66</v>
      </c>
      <c r="C8" s="105"/>
      <c r="D8" s="106">
        <v>23187160</v>
      </c>
    </row>
    <row r="9" spans="2:10" s="54" customFormat="1" ht="16.5">
      <c r="B9" s="104" t="s">
        <v>68</v>
      </c>
      <c r="C9" s="105"/>
      <c r="D9" s="106">
        <v>121691000</v>
      </c>
    </row>
    <row r="10" spans="2:10" s="54" customFormat="1" ht="4.5" customHeight="1">
      <c r="B10" s="109"/>
      <c r="C10" s="108"/>
      <c r="D10" s="110"/>
    </row>
    <row r="11" spans="2:10" s="54" customFormat="1" ht="16.5">
      <c r="B11" s="57" t="s">
        <v>161</v>
      </c>
      <c r="C11" s="58"/>
      <c r="D11" s="113">
        <f>SUM(D8:D10)</f>
        <v>144878160</v>
      </c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E11"/>
  <sheetViews>
    <sheetView showGridLines="0" zoomScaleNormal="100" workbookViewId="0">
      <selection activeCell="B6" sqref="B6"/>
    </sheetView>
  </sheetViews>
  <sheetFormatPr baseColWidth="10" defaultRowHeight="14.25"/>
  <cols>
    <col min="1" max="1" width="5.625" style="68" customWidth="1"/>
    <col min="2" max="2" width="38.375" style="68" customWidth="1"/>
    <col min="3" max="3" width="1.625" style="68" customWidth="1"/>
    <col min="4" max="4" width="20.75" style="68" customWidth="1"/>
    <col min="5" max="16384" width="11" style="68"/>
  </cols>
  <sheetData>
    <row r="2" spans="2:5" ht="36">
      <c r="B2" s="74" t="s">
        <v>159</v>
      </c>
    </row>
    <row r="3" spans="2:5" ht="23.25">
      <c r="B3" s="193" t="s">
        <v>184</v>
      </c>
      <c r="C3" s="193"/>
      <c r="D3" s="193"/>
      <c r="E3" s="75"/>
    </row>
    <row r="4" spans="2:5" ht="23.25">
      <c r="B4" s="194">
        <f>+'Nota 18'!B4:D4</f>
        <v>42886</v>
      </c>
      <c r="C4" s="194"/>
      <c r="D4" s="194"/>
      <c r="E4" s="75"/>
    </row>
    <row r="6" spans="2:5" ht="16.5">
      <c r="B6" s="71" t="s">
        <v>126</v>
      </c>
      <c r="C6" s="63"/>
      <c r="D6" s="71" t="s">
        <v>127</v>
      </c>
    </row>
    <row r="7" spans="2:5" ht="5.25" customHeight="1">
      <c r="B7" s="77"/>
      <c r="C7" s="78"/>
      <c r="D7" s="77"/>
    </row>
    <row r="8" spans="2:5" s="54" customFormat="1" ht="16.5">
      <c r="B8" s="115" t="s">
        <v>70</v>
      </c>
      <c r="C8" s="105"/>
      <c r="D8" s="106">
        <v>695000</v>
      </c>
    </row>
    <row r="9" spans="2:5" s="54" customFormat="1" ht="4.5" customHeight="1">
      <c r="B9" s="109"/>
      <c r="C9" s="108"/>
      <c r="D9" s="110"/>
    </row>
    <row r="10" spans="2:5" s="54" customFormat="1" ht="16.5">
      <c r="B10" s="57" t="s">
        <v>161</v>
      </c>
      <c r="C10" s="58"/>
      <c r="D10" s="113">
        <f>SUM(D8:D9)</f>
        <v>695000</v>
      </c>
    </row>
    <row r="11" spans="2:5" s="54" customFormat="1"/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mchavesgu</cp:lastModifiedBy>
  <cp:lastPrinted>2017-06-22T21:12:44Z</cp:lastPrinted>
  <dcterms:created xsi:type="dcterms:W3CDTF">2017-04-17T21:44:35Z</dcterms:created>
  <dcterms:modified xsi:type="dcterms:W3CDTF">2017-06-22T22:19:09Z</dcterms:modified>
</cp:coreProperties>
</file>