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4000" windowHeight="9510" tabRatio="956"/>
  </bookViews>
  <sheets>
    <sheet name="Balance Comprobación" sheetId="1" r:id="rId1"/>
    <sheet name="Estado de Resultados" sheetId="2" r:id="rId2"/>
    <sheet name="Balance de Situación" sheetId="3" r:id="rId3"/>
    <sheet name="Nota 1" sheetId="4" r:id="rId4"/>
    <sheet name="Nota 2" sheetId="5" r:id="rId5"/>
    <sheet name="Nota 3" sheetId="6" r:id="rId6"/>
    <sheet name="Nota 4" sheetId="8" r:id="rId7"/>
    <sheet name="Nota 5" sheetId="9" r:id="rId8"/>
    <sheet name="Nota 6" sheetId="10" r:id="rId9"/>
    <sheet name="Nota 7" sheetId="11" r:id="rId10"/>
    <sheet name="Nota 8" sheetId="12" r:id="rId11"/>
    <sheet name="Nota 9" sheetId="13" r:id="rId12"/>
    <sheet name="Nota 10" sheetId="14" r:id="rId13"/>
    <sheet name="Nota 11" sheetId="15" r:id="rId14"/>
    <sheet name="Nota 12" sheetId="16" r:id="rId15"/>
    <sheet name="Nota 13" sheetId="17" r:id="rId16"/>
    <sheet name="Nota 14" sheetId="18" r:id="rId17"/>
    <sheet name="Nota 15" sheetId="19" r:id="rId18"/>
    <sheet name="Nota 16" sheetId="20" r:id="rId19"/>
    <sheet name="Nota 17" sheetId="21" r:id="rId20"/>
    <sheet name="Nota 18" sheetId="22" r:id="rId21"/>
    <sheet name="Nota 19" sheetId="23" r:id="rId22"/>
  </sheets>
  <definedNames>
    <definedName name="_xlnm.Print_Area" localSheetId="0">'Balance Comprobación'!$A$1:$E$49</definedName>
    <definedName name="_xlnm.Print_Area" localSheetId="1">'Estado de Resultados'!$A$1:$G$49</definedName>
    <definedName name="_xlnm.Print_Area" localSheetId="3">'Nota 1'!$A$1:$G$13</definedName>
    <definedName name="_xlnm.Print_Area" localSheetId="12">'Nota 10'!$A$1:$F$10</definedName>
    <definedName name="_xlnm.Print_Area" localSheetId="13">'Nota 11'!$A$1:$I$20</definedName>
    <definedName name="_xlnm.Print_Area" localSheetId="14">'Nota 12'!$A$1:$E$14</definedName>
    <definedName name="_xlnm.Print_Area" localSheetId="15">'Nota 13'!$A$1:$D$13</definedName>
    <definedName name="_xlnm.Print_Area" localSheetId="16">'Nota 14'!$A$1:$D$10</definedName>
    <definedName name="_xlnm.Print_Area" localSheetId="17">'Nota 15'!$A$1:$E$11</definedName>
    <definedName name="_xlnm.Print_Area" localSheetId="18">'Nota 16'!$A$1:$E$12</definedName>
    <definedName name="_xlnm.Print_Area" localSheetId="19">'Nota 17'!$A$1:$J$16</definedName>
    <definedName name="_xlnm.Print_Area" localSheetId="20">'Nota 18'!$A$1:$E$11</definedName>
    <definedName name="_xlnm.Print_Area" localSheetId="21">'Nota 19'!$A$1:$E$10</definedName>
    <definedName name="_xlnm.Print_Area" localSheetId="4">'Nota 2'!$A$1:$F$12</definedName>
    <definedName name="_xlnm.Print_Area" localSheetId="5">'Nota 3'!$A$1:$F$14</definedName>
    <definedName name="_xlnm.Print_Area" localSheetId="6">'Nota 4'!$A$1:$F$10</definedName>
    <definedName name="_xlnm.Print_Area" localSheetId="7">'Nota 5'!$A$1:$F$10</definedName>
    <definedName name="_xlnm.Print_Area" localSheetId="8">'Nota 6'!$A$1:$F$10</definedName>
    <definedName name="_xlnm.Print_Area" localSheetId="9">'Nota 7'!$A$1:$G$10</definedName>
    <definedName name="_xlnm.Print_Area" localSheetId="10">'Nota 8'!$A$1:$D$12</definedName>
    <definedName name="_xlnm.Print_Area" localSheetId="11">'Nota 9'!$A$1:$E$12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5"/>
  <c r="B4" i="16"/>
  <c r="B4" i="17" s="1"/>
  <c r="B4" i="18" s="1"/>
  <c r="B4" i="19" s="1"/>
  <c r="B4" i="20" s="1"/>
  <c r="B4" i="21" s="1"/>
  <c r="B4" i="22" s="1"/>
  <c r="B4" i="23" s="1"/>
  <c r="B4" i="15"/>
  <c r="B4" i="14"/>
  <c r="B4" i="13"/>
  <c r="B4" i="12"/>
  <c r="B4" i="11"/>
  <c r="B4" i="10"/>
  <c r="B4" i="9"/>
  <c r="B4" i="8"/>
  <c r="B5" i="6"/>
  <c r="B5" i="5"/>
  <c r="D11" i="19"/>
  <c r="D26" i="2"/>
  <c r="D10" i="23" l="1"/>
  <c r="D11" i="22"/>
  <c r="D37" i="3"/>
  <c r="J8" i="21"/>
  <c r="J11"/>
  <c r="J16"/>
  <c r="D12" i="20" l="1"/>
  <c r="D10" i="18"/>
  <c r="D13" i="17"/>
  <c r="D12" i="16"/>
  <c r="D10" i="14" l="1"/>
  <c r="D12" i="13"/>
  <c r="D12" i="12"/>
  <c r="F10" i="11" l="1"/>
  <c r="D10"/>
  <c r="F10" i="10"/>
  <c r="D10"/>
  <c r="F10" i="9"/>
  <c r="D10"/>
  <c r="F10" i="8"/>
  <c r="D10"/>
  <c r="F12" i="6"/>
  <c r="D12"/>
  <c r="F23" i="2" l="1"/>
  <c r="F15"/>
  <c r="F13" i="4"/>
  <c r="D13"/>
  <c r="B6" i="2"/>
  <c r="B6" i="3" s="1"/>
  <c r="F26" i="2" l="1"/>
  <c r="D12" i="5"/>
  <c r="F12"/>
  <c r="E39" i="3" l="1"/>
  <c r="D30"/>
  <c r="D15"/>
  <c r="E17" s="1"/>
  <c r="D26" i="1"/>
  <c r="C26"/>
  <c r="D15" i="2"/>
  <c r="D23"/>
</calcChain>
</file>

<file path=xl/sharedStrings.xml><?xml version="1.0" encoding="utf-8"?>
<sst xmlns="http://schemas.openxmlformats.org/spreadsheetml/2006/main" count="263" uniqueCount="201">
  <si>
    <t>Nombre de la Cuenta</t>
  </si>
  <si>
    <t>Debe</t>
  </si>
  <si>
    <t>Haber</t>
  </si>
  <si>
    <t>Bancos</t>
  </si>
  <si>
    <t>Cuentas por cobrar</t>
  </si>
  <si>
    <t>Intereses por cobrar</t>
  </si>
  <si>
    <t xml:space="preserve">Inversiones </t>
  </si>
  <si>
    <t>Liquidaciones por pagar</t>
  </si>
  <si>
    <t>Provisiones para devoluciones (Otras Devoluciones por Pagar)</t>
  </si>
  <si>
    <t>Cuentas por pagar al Ministerio de Hacienda</t>
  </si>
  <si>
    <t>Ingresos diferidos</t>
  </si>
  <si>
    <t>Otras cuentas por pagar</t>
  </si>
  <si>
    <t>Provisión para el pago de liquidaciones</t>
  </si>
  <si>
    <t>Fondo de reserva – Cuota de Afiliación</t>
  </si>
  <si>
    <t>Fondo de Reserva - Liquidaciones sin tramitar</t>
  </si>
  <si>
    <t xml:space="preserve">Corrección períodos anteriores                         </t>
  </si>
  <si>
    <t>Ingresos financieros*</t>
  </si>
  <si>
    <t>Comisiones pagadas</t>
  </si>
  <si>
    <t xml:space="preserve">Otros egresos </t>
  </si>
  <si>
    <t>Totales Generales</t>
  </si>
  <si>
    <t>Balance de Comprobación</t>
  </si>
  <si>
    <t>Intereses ganados sobre saldos en cuentas corrientes.</t>
  </si>
  <si>
    <t>Nota 1</t>
  </si>
  <si>
    <t>Nota 2</t>
  </si>
  <si>
    <t>Nota 3</t>
  </si>
  <si>
    <t>Nota 4</t>
  </si>
  <si>
    <t>TOTAL INGRESOS</t>
  </si>
  <si>
    <t>Nota 5</t>
  </si>
  <si>
    <t>Nota 6</t>
  </si>
  <si>
    <t>Nota 7</t>
  </si>
  <si>
    <t>TOTAL EGRESOS</t>
  </si>
  <si>
    <t>DIFERENCIA INGRESOS / EGRESOS DEL PERIODO</t>
  </si>
  <si>
    <t>INGRESOS</t>
  </si>
  <si>
    <t>Egresos</t>
  </si>
  <si>
    <t>Intereses ganados en inversiones.</t>
  </si>
  <si>
    <t>Ganancia  en variaciones de la unidad de referencia.</t>
  </si>
  <si>
    <t>Otros Ingresos Financieros.</t>
  </si>
  <si>
    <t>Comisiones por servicios bancarios.</t>
  </si>
  <si>
    <t>Pérdida por variación en la unidad de referencia.</t>
  </si>
  <si>
    <t>Otros Egresos.</t>
  </si>
  <si>
    <t>ACTIVO CIRCULANTE</t>
  </si>
  <si>
    <t>BANCOS</t>
  </si>
  <si>
    <t>CUENTAS POR COBRAR</t>
  </si>
  <si>
    <t>Nota 8</t>
  </si>
  <si>
    <t>INTERESES POR COBRAR</t>
  </si>
  <si>
    <t>Nota 9</t>
  </si>
  <si>
    <t xml:space="preserve">INVERSIONES </t>
  </si>
  <si>
    <t>Nota 10</t>
  </si>
  <si>
    <t>TOTAL ACTIVO CIRCULANTE</t>
  </si>
  <si>
    <t>TOTAL ACTIVOS</t>
  </si>
  <si>
    <t>PASIVO Y PATRIMONIO</t>
  </si>
  <si>
    <t>PASIVO CIRCULANTE</t>
  </si>
  <si>
    <t>LIQUIDACIONES POR PAGAR</t>
  </si>
  <si>
    <t>Nota 11</t>
  </si>
  <si>
    <t>PROVISIONES PARA DEVOLUCIONES (OTRAS DEVOLUCIONES POR PAGAR)</t>
  </si>
  <si>
    <t>Nota 12</t>
  </si>
  <si>
    <t>CUENTAS POR PAGAR AL MINISTERIO DE HACIENDA</t>
  </si>
  <si>
    <t>Nota 13</t>
  </si>
  <si>
    <t>INGRESOS DIFERIDOS</t>
  </si>
  <si>
    <t>Nota 14</t>
  </si>
  <si>
    <t>OTRAS CUENTAS POR PAGAR</t>
  </si>
  <si>
    <t>Nota 15</t>
  </si>
  <si>
    <t>PROVISION PARA EL PAGO DE LIQUIDACIONES</t>
  </si>
  <si>
    <t>Nota 16</t>
  </si>
  <si>
    <t>TOTAL PASIVO</t>
  </si>
  <si>
    <t>PATRIMONIO</t>
  </si>
  <si>
    <t>CUOTA DE AFILIACIONES</t>
  </si>
  <si>
    <t>Nota 17</t>
  </si>
  <si>
    <t>LIQUIDACIONES SIN TRAMITAR</t>
  </si>
  <si>
    <t>Nota 18</t>
  </si>
  <si>
    <t>CUENTAS DE ORDEN</t>
  </si>
  <si>
    <t>Estado de Ingresos y Egresos</t>
  </si>
  <si>
    <t>Balance de Situación</t>
  </si>
  <si>
    <t>Nota 19</t>
  </si>
  <si>
    <t>Intereses ganados</t>
  </si>
  <si>
    <t>Mes actual</t>
  </si>
  <si>
    <t>Acumulado</t>
  </si>
  <si>
    <t>Nº 1214 BNCR</t>
  </si>
  <si>
    <t>Nº 1019274-1 BPDC</t>
  </si>
  <si>
    <t>Nº 257493-4 BCR</t>
  </si>
  <si>
    <t>Nota 1:</t>
  </si>
  <si>
    <t>Nota 2:</t>
  </si>
  <si>
    <t xml:space="preserve">Intereses ganados en inversiones </t>
  </si>
  <si>
    <t xml:space="preserve">Intereses devengados </t>
  </si>
  <si>
    <t xml:space="preserve">Amortización de prima </t>
  </si>
  <si>
    <t>Nota 3:</t>
  </si>
  <si>
    <t>Mes Actual</t>
  </si>
  <si>
    <t>Ganancias por Variaciones en la Unidad de Referencia</t>
  </si>
  <si>
    <t>Cuenta</t>
  </si>
  <si>
    <t>Mes</t>
  </si>
  <si>
    <t xml:space="preserve">Ganancia por variación en la unidad de referencia  </t>
  </si>
  <si>
    <t>Ganancia revaloración Intereses Por Cobrar</t>
  </si>
  <si>
    <t>Nota 4:</t>
  </si>
  <si>
    <t>Nota 5:</t>
  </si>
  <si>
    <t>Comisiones por servicios bancarios</t>
  </si>
  <si>
    <t>Nota 6:</t>
  </si>
  <si>
    <t>Pérdida por variación en unidad de referencia</t>
  </si>
  <si>
    <t>Nota 7:</t>
  </si>
  <si>
    <t>Otros Egresos</t>
  </si>
  <si>
    <t>Nota 8:</t>
  </si>
  <si>
    <t>Cuenta Nº 1214-2 del Banco Nacional de Costa Rica</t>
  </si>
  <si>
    <t xml:space="preserve">Cuenta Nº 257493-4 del Banco de Costa Rica  </t>
  </si>
  <si>
    <t>Cuenta Nº 1019274-1 del Banco Popular y Desarrollo Comunal</t>
  </si>
  <si>
    <t>Detalle</t>
  </si>
  <si>
    <t>Total Bancos</t>
  </si>
  <si>
    <t>Nota 9:</t>
  </si>
  <si>
    <t>Liquidaciones giradas y pendientes de cobro.</t>
  </si>
  <si>
    <t>Cuotas no aportadas por los cotizantes.</t>
  </si>
  <si>
    <t>Aportes al Fondo de Reserva pendientes de cobro.</t>
  </si>
  <si>
    <t>Intereses por cobrar por inversiones</t>
  </si>
  <si>
    <t>Nota 11:</t>
  </si>
  <si>
    <t>Resolución</t>
  </si>
  <si>
    <t>Instrumento</t>
  </si>
  <si>
    <t>Fecha de Vencimiento</t>
  </si>
  <si>
    <t>142-2016</t>
  </si>
  <si>
    <t>PTMH</t>
  </si>
  <si>
    <t>172-08</t>
  </si>
  <si>
    <t>151-2016</t>
  </si>
  <si>
    <t>161-2016</t>
  </si>
  <si>
    <t>166-2016</t>
  </si>
  <si>
    <t>170-2016</t>
  </si>
  <si>
    <t>3-2017</t>
  </si>
  <si>
    <t>6-2017</t>
  </si>
  <si>
    <t>23-2017</t>
  </si>
  <si>
    <t>CDP</t>
  </si>
  <si>
    <t>29-2017</t>
  </si>
  <si>
    <t>28-2017</t>
  </si>
  <si>
    <t>Total</t>
  </si>
  <si>
    <t>Nota 12:</t>
  </si>
  <si>
    <t>Descripción</t>
  </si>
  <si>
    <t>Montos</t>
  </si>
  <si>
    <t>Liquidaciones por pagar Causahabientes</t>
  </si>
  <si>
    <t>Liquidaciones por pagar Caprede</t>
  </si>
  <si>
    <t>Liquidaciones por pagar Fondo de Jubilaciones</t>
  </si>
  <si>
    <t>Devoluciones Empleados</t>
  </si>
  <si>
    <t>Otras Devoluciones por Pagar</t>
  </si>
  <si>
    <t>Devoluciones jubilados</t>
  </si>
  <si>
    <t>Devoluciones Fondo de Jubilaciones</t>
  </si>
  <si>
    <t>Nota 13:</t>
  </si>
  <si>
    <t>Nota 14:</t>
  </si>
  <si>
    <t xml:space="preserve">CUENTA POR PAGAR </t>
  </si>
  <si>
    <t>Nota 15:</t>
  </si>
  <si>
    <t>Nota 16:</t>
  </si>
  <si>
    <t>Ingresos Dif. Empleados</t>
  </si>
  <si>
    <t>Ingresos Dif. Jubilados</t>
  </si>
  <si>
    <t>Documentos Banc. en tránsito</t>
  </si>
  <si>
    <t>Cuenta por pagar BCR</t>
  </si>
  <si>
    <t>Cuenta por pagar BNCR</t>
  </si>
  <si>
    <t>Nota 17:</t>
  </si>
  <si>
    <t>Nota</t>
  </si>
  <si>
    <t>Sub-nota</t>
  </si>
  <si>
    <t>17.1</t>
  </si>
  <si>
    <t>17.1.1</t>
  </si>
  <si>
    <t>17.1.2</t>
  </si>
  <si>
    <t>Ajuste periodos anteriores</t>
  </si>
  <si>
    <t>17.2</t>
  </si>
  <si>
    <t>Pago de liquidaciones</t>
  </si>
  <si>
    <t>17.2.1</t>
  </si>
  <si>
    <t>17.2.3</t>
  </si>
  <si>
    <t>17.2.2</t>
  </si>
  <si>
    <t>Liquidaciones Mutualistas</t>
  </si>
  <si>
    <t>Liquidaciones Caprede</t>
  </si>
  <si>
    <t>Nota 18:</t>
  </si>
  <si>
    <t>TOTAL PATRIMONIO</t>
  </si>
  <si>
    <t>TOTAL PASIVO Y PATRIMONIO</t>
  </si>
  <si>
    <t>Nota 19:</t>
  </si>
  <si>
    <t>Nota 10:</t>
  </si>
  <si>
    <t>Al 31 de Marzo de 2017</t>
  </si>
  <si>
    <t xml:space="preserve">Total </t>
  </si>
  <si>
    <t>Total Liquidaciones para devoluciones</t>
  </si>
  <si>
    <t>Total Intereses ctas corrientes</t>
  </si>
  <si>
    <t>Total Intereses Inversiones</t>
  </si>
  <si>
    <t>Comisiones por Servicios Bancarios.</t>
  </si>
  <si>
    <t>Otras Ingresos Financieros</t>
  </si>
  <si>
    <t>Intereses Ganados sobre Saldos en
Cuentas Corrientes</t>
  </si>
  <si>
    <t>Intereses Ganados en Inversiones</t>
  </si>
  <si>
    <t>Pérdida por Variación en la Unidad de Referencia.</t>
  </si>
  <si>
    <t>Total Cuentas por cobrar</t>
  </si>
  <si>
    <t>Cuentas por Cobrar</t>
  </si>
  <si>
    <t>Intereses por Cobrar</t>
  </si>
  <si>
    <t>Total Intereses por cobrar</t>
  </si>
  <si>
    <t>Inversiones</t>
  </si>
  <si>
    <t>Liquidaciones por Pagar</t>
  </si>
  <si>
    <t>Total Liquidaciones por pagar</t>
  </si>
  <si>
    <t>Provisiones Para Devoluciones</t>
  </si>
  <si>
    <t>Cuentas Por Pagar Ministerio de Hacienda</t>
  </si>
  <si>
    <t>Ingresos Diferidos</t>
  </si>
  <si>
    <t>Otras Cuentas por  Pagar</t>
  </si>
  <si>
    <t>Provision para el Pago de Liquidaciones</t>
  </si>
  <si>
    <t>Liquidaciones Fondo de Jubilaciones</t>
  </si>
  <si>
    <t>Patrimonio</t>
  </si>
  <si>
    <t>Cuentas de Orden</t>
  </si>
  <si>
    <t>Fondo de Socorro Mutuo</t>
  </si>
  <si>
    <t>Otros ingresos</t>
  </si>
  <si>
    <t>Valor Facial</t>
  </si>
  <si>
    <t>Tasa Neta</t>
  </si>
  <si>
    <t>Plazo Acumulado</t>
  </si>
  <si>
    <t>Fecha de Resolución</t>
  </si>
  <si>
    <r>
      <t>TUDES</t>
    </r>
    <r>
      <rPr>
        <vertAlign val="superscript"/>
        <sz val="12"/>
        <rFont val="Arial Narrow"/>
        <family val="2"/>
      </rPr>
      <t>1</t>
    </r>
  </si>
  <si>
    <t>1-) Corresponde a la sumatoria del Valor Facial más la Prima pendiente de amortizar.</t>
  </si>
  <si>
    <t>Observación: Enlace al Manual de Políticas Contables.</t>
  </si>
</sst>
</file>

<file path=xl/styles.xml><?xml version="1.0" encoding="utf-8"?>
<styleSheet xmlns="http://schemas.openxmlformats.org/spreadsheetml/2006/main">
  <numFmts count="13">
    <numFmt numFmtId="44" formatCode="_ &quot;₡&quot;* #,##0.00_ ;_ &quot;₡&quot;* \-#,##0.00_ ;_ &quot;₡&quot;* &quot;-&quot;??_ ;_ @_ "/>
    <numFmt numFmtId="43" formatCode="_ * #,##0.00_ ;_ * \-#,##0.00_ ;_ * &quot;-&quot;??_ ;_ @_ "/>
    <numFmt numFmtId="164" formatCode="_(* #,##0.00_);_(* \(#,##0.00\);_(* \-??_);_(@_)"/>
    <numFmt numFmtId="165" formatCode="\₡#,##0.00"/>
    <numFmt numFmtId="166" formatCode="\₡#,##0.00;&quot;₡-&quot;#,##0.00"/>
    <numFmt numFmtId="167" formatCode="&quot;₡&quot;#,##0.00"/>
    <numFmt numFmtId="168" formatCode="#,##0.0"/>
    <numFmt numFmtId="169" formatCode="_(* #,##0.00_);_(* \(#,##0.00\);_(* &quot;-&quot;??_);_(@_)"/>
    <numFmt numFmtId="170" formatCode="_(* #,##0_);_(* \(#,##0\);_(* &quot;-&quot;??_);_(@_)"/>
    <numFmt numFmtId="171" formatCode="dd/mm/yyyy;@"/>
    <numFmt numFmtId="172" formatCode="_ &quot;₡&quot;* #,##0_ ;_ &quot;₡&quot;* \-#,##0_ ;_ &quot;₡&quot;* &quot;-&quot;??_ ;_ @_ "/>
    <numFmt numFmtId="173" formatCode="&quot;₡&quot;#,##0;[Red]&quot;₡&quot;#,##0"/>
    <numFmt numFmtId="174" formatCode="[$-140A]d&quot; de &quot;mmmm&quot; de &quot;yyyy;@"/>
  </numFmts>
  <fonts count="46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indexed="8"/>
      <name val="Book Antiqua"/>
      <family val="1"/>
    </font>
    <font>
      <b/>
      <sz val="11"/>
      <color indexed="8"/>
      <name val="Book Antiqua"/>
      <family val="1"/>
    </font>
    <font>
      <sz val="10"/>
      <name val="Arial"/>
      <family val="2"/>
    </font>
    <font>
      <sz val="10"/>
      <name val="Book Antiqua"/>
      <family val="1"/>
    </font>
    <font>
      <b/>
      <sz val="8.5"/>
      <color theme="1"/>
      <name val="Tahoma"/>
      <family val="2"/>
    </font>
    <font>
      <b/>
      <sz val="10"/>
      <color indexed="8"/>
      <name val="Book Antiqua"/>
      <family val="1"/>
    </font>
    <font>
      <sz val="10"/>
      <color indexed="8"/>
      <name val="Book Antiqua"/>
      <family val="1"/>
    </font>
    <font>
      <b/>
      <sz val="10"/>
      <name val="Book Antiqua"/>
      <family val="1"/>
    </font>
    <font>
      <b/>
      <i/>
      <sz val="14"/>
      <color indexed="8"/>
      <name val="Book Antiqua"/>
      <family val="1"/>
    </font>
    <font>
      <sz val="10"/>
      <name val="Tahoma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u/>
      <sz val="11"/>
      <color theme="10"/>
      <name val="Calibri"/>
      <family val="2"/>
    </font>
    <font>
      <b/>
      <sz val="9"/>
      <color rgb="FFF2F2F2"/>
      <name val="Tahoma"/>
      <family val="2"/>
    </font>
    <font>
      <b/>
      <sz val="10"/>
      <name val="Tahoma"/>
      <family val="2"/>
    </font>
    <font>
      <sz val="11"/>
      <name val="Trebuchet MS"/>
      <family val="2"/>
    </font>
    <font>
      <b/>
      <i/>
      <sz val="10"/>
      <name val="Arial Narrow"/>
      <family val="2"/>
      <charset val="1"/>
    </font>
    <font>
      <sz val="11"/>
      <name val="Franklin Gothic Book"/>
      <family val="2"/>
      <scheme val="minor"/>
    </font>
    <font>
      <i/>
      <sz val="10"/>
      <name val="Arial Narrow"/>
      <family val="2"/>
      <charset val="1"/>
    </font>
    <font>
      <b/>
      <sz val="10"/>
      <color theme="9" tint="-0.499984740745262"/>
      <name val="Tahoma"/>
      <family val="2"/>
    </font>
    <font>
      <sz val="11"/>
      <color theme="9" tint="-0.499984740745262"/>
      <name val="Trebuchet MS"/>
      <family val="2"/>
    </font>
    <font>
      <b/>
      <i/>
      <sz val="10"/>
      <color theme="9" tint="-0.499984740745262"/>
      <name val="Arial Narrow"/>
      <family val="2"/>
      <charset val="1"/>
    </font>
    <font>
      <sz val="11"/>
      <color theme="9" tint="-0.499984740745262"/>
      <name val="Franklin Gothic Book"/>
      <family val="2"/>
      <scheme val="minor"/>
    </font>
    <font>
      <i/>
      <sz val="10"/>
      <color theme="9" tint="-0.499984740745262"/>
      <name val="Arial Narrow"/>
      <family val="2"/>
      <charset val="1"/>
    </font>
    <font>
      <sz val="10"/>
      <color theme="9" tint="-0.499984740745262"/>
      <name val="Tahoma"/>
      <family val="2"/>
    </font>
    <font>
      <sz val="26"/>
      <color theme="9" tint="-0.499984740745262"/>
      <name val="Freestyle Script"/>
      <family val="4"/>
    </font>
    <font>
      <sz val="18"/>
      <color theme="9" tint="-0.499984740745262"/>
      <name val="Franklin Gothic Book"/>
      <family val="2"/>
      <scheme val="minor"/>
    </font>
    <font>
      <b/>
      <i/>
      <sz val="10"/>
      <color theme="9" tint="-0.499984740745262"/>
      <name val="Arial Narrow"/>
      <family val="2"/>
    </font>
    <font>
      <i/>
      <sz val="10"/>
      <color theme="9" tint="-0.499984740745262"/>
      <name val="Arial Narrow"/>
      <family val="2"/>
    </font>
    <font>
      <b/>
      <i/>
      <sz val="11"/>
      <color theme="9" tint="-0.499984740745262"/>
      <name val="Book Antiqua"/>
      <family val="1"/>
    </font>
    <font>
      <sz val="11"/>
      <color theme="9" tint="-0.499984740745262"/>
      <name val="Book Antiqua"/>
      <family val="1"/>
    </font>
    <font>
      <b/>
      <sz val="11"/>
      <color theme="9" tint="-0.499984740745262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name val="Franklin Gothic Book"/>
      <family val="2"/>
      <scheme val="minor"/>
    </font>
    <font>
      <sz val="12"/>
      <name val="Arial Narrow"/>
      <family val="2"/>
    </font>
    <font>
      <b/>
      <sz val="11"/>
      <color theme="9" tint="-0.499984740745262"/>
      <name val="Franklin Gothic Book"/>
      <scheme val="minor"/>
    </font>
    <font>
      <sz val="12"/>
      <color theme="9" tint="-0.499984740745262"/>
      <name val="Franklin Gothic Book"/>
      <family val="2"/>
      <scheme val="minor"/>
    </font>
    <font>
      <sz val="16"/>
      <color theme="9" tint="-0.499984740745262"/>
      <name val="Franklin Gothic Book"/>
      <family val="2"/>
      <scheme val="minor"/>
    </font>
    <font>
      <sz val="16"/>
      <color theme="5" tint="-0.249977111117893"/>
      <name val="Franklin Gothic Book"/>
      <family val="2"/>
      <scheme val="minor"/>
    </font>
    <font>
      <vertAlign val="superscript"/>
      <sz val="12"/>
      <name val="Arial Narrow"/>
      <family val="2"/>
    </font>
    <font>
      <sz val="9"/>
      <color theme="9" tint="-0.499984740745262"/>
      <name val="Franklin Gothic Book"/>
      <family val="2"/>
      <scheme val="minor"/>
    </font>
    <font>
      <b/>
      <u/>
      <sz val="11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 style="double">
        <color theme="8" tint="0.39994506668294322"/>
      </left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 style="double">
        <color theme="8" tint="0.399945066682943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4506668294322"/>
      </right>
      <top/>
      <bottom style="double">
        <color theme="8" tint="0.399945066682943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" fontId="3" fillId="3" borderId="0" xfId="3" applyNumberFormat="1" applyFont="1" applyFill="1" applyBorder="1" applyAlignment="1" applyProtection="1"/>
    <xf numFmtId="0" fontId="3" fillId="4" borderId="0" xfId="0" applyFont="1" applyFill="1" applyBorder="1" applyAlignment="1">
      <alignment horizontal="center"/>
    </xf>
    <xf numFmtId="164" fontId="3" fillId="0" borderId="0" xfId="3" applyFont="1" applyFill="1" applyBorder="1" applyAlignment="1" applyProtection="1"/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/>
    <xf numFmtId="0" fontId="7" fillId="0" borderId="0" xfId="0" quotePrefix="1" applyFont="1" applyFill="1"/>
    <xf numFmtId="0" fontId="2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" fontId="9" fillId="0" borderId="0" xfId="0" applyNumberFormat="1" applyFont="1" applyBorder="1"/>
    <xf numFmtId="166" fontId="8" fillId="0" borderId="0" xfId="0" applyNumberFormat="1" applyFont="1" applyBorder="1"/>
    <xf numFmtId="165" fontId="8" fillId="0" borderId="0" xfId="0" applyNumberFormat="1" applyFont="1" applyBorder="1"/>
    <xf numFmtId="167" fontId="9" fillId="0" borderId="0" xfId="0" applyNumberFormat="1" applyFont="1" applyBorder="1"/>
    <xf numFmtId="0" fontId="9" fillId="0" borderId="0" xfId="0" applyFont="1" applyBorder="1" applyAlignment="1">
      <alignment wrapText="1"/>
    </xf>
    <xf numFmtId="4" fontId="9" fillId="0" borderId="0" xfId="0" applyNumberFormat="1" applyFont="1" applyFill="1" applyBorder="1"/>
    <xf numFmtId="0" fontId="9" fillId="0" borderId="0" xfId="0" applyFont="1" applyFill="1" applyBorder="1"/>
    <xf numFmtId="167" fontId="9" fillId="0" borderId="0" xfId="0" applyNumberFormat="1" applyFont="1" applyFill="1" applyBorder="1"/>
    <xf numFmtId="0" fontId="9" fillId="0" borderId="0" xfId="0" applyFont="1" applyBorder="1" applyAlignment="1">
      <alignment horizontal="center"/>
    </xf>
    <xf numFmtId="167" fontId="8" fillId="0" borderId="0" xfId="0" applyNumberFormat="1" applyFont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/>
    <xf numFmtId="0" fontId="10" fillId="0" borderId="0" xfId="0" applyFont="1" applyFill="1"/>
    <xf numFmtId="4" fontId="8" fillId="0" borderId="0" xfId="0" applyNumberFormat="1" applyFont="1" applyBorder="1"/>
    <xf numFmtId="0" fontId="11" fillId="0" borderId="0" xfId="0" applyFont="1" applyBorder="1"/>
    <xf numFmtId="168" fontId="0" fillId="0" borderId="0" xfId="0" applyNumberFormat="1"/>
    <xf numFmtId="0" fontId="14" fillId="0" borderId="0" xfId="4" applyFont="1" applyAlignment="1">
      <alignment vertical="top"/>
    </xf>
    <xf numFmtId="0" fontId="14" fillId="0" borderId="0" xfId="4" applyFont="1" applyBorder="1" applyAlignment="1">
      <alignment horizontal="justify" vertical="top" wrapText="1"/>
    </xf>
    <xf numFmtId="0" fontId="14" fillId="0" borderId="0" xfId="4" applyFont="1" applyBorder="1" applyAlignment="1">
      <alignment vertical="top"/>
    </xf>
    <xf numFmtId="4" fontId="14" fillId="0" borderId="0" xfId="4" applyNumberFormat="1" applyFont="1" applyFill="1" applyBorder="1" applyAlignment="1">
      <alignment horizontal="right" vertical="top" wrapText="1"/>
    </xf>
    <xf numFmtId="4" fontId="14" fillId="0" borderId="0" xfId="4" applyNumberFormat="1" applyFont="1" applyBorder="1" applyAlignment="1">
      <alignment horizontal="justify" vertical="top" wrapText="1"/>
    </xf>
    <xf numFmtId="43" fontId="13" fillId="0" borderId="0" xfId="1" applyFont="1" applyFill="1" applyBorder="1" applyAlignment="1">
      <alignment vertical="top" wrapText="1"/>
    </xf>
    <xf numFmtId="43" fontId="0" fillId="0" borderId="0" xfId="1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165" fontId="4" fillId="0" borderId="2" xfId="0" applyNumberFormat="1" applyFont="1" applyFill="1" applyBorder="1"/>
    <xf numFmtId="165" fontId="4" fillId="0" borderId="3" xfId="0" applyNumberFormat="1" applyFont="1" applyFill="1" applyBorder="1"/>
    <xf numFmtId="0" fontId="14" fillId="0" borderId="11" xfId="4" applyFont="1" applyBorder="1" applyAlignment="1">
      <alignment horizontal="justify" vertical="top" wrapText="1"/>
    </xf>
    <xf numFmtId="4" fontId="14" fillId="0" borderId="11" xfId="4" applyNumberFormat="1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left" vertical="center" wrapText="1"/>
    </xf>
    <xf numFmtId="0" fontId="15" fillId="0" borderId="0" xfId="7" applyFill="1" applyBorder="1" applyAlignment="1" applyProtection="1">
      <alignment horizontal="center"/>
    </xf>
    <xf numFmtId="0" fontId="16" fillId="0" borderId="0" xfId="0" applyFont="1" applyAlignment="1">
      <alignment horizontal="center"/>
    </xf>
    <xf numFmtId="0" fontId="0" fillId="0" borderId="18" xfId="0" applyBorder="1"/>
    <xf numFmtId="0" fontId="15" fillId="4" borderId="0" xfId="7" applyFill="1" applyBorder="1" applyAlignment="1" applyProtection="1">
      <alignment horizontal="center"/>
    </xf>
    <xf numFmtId="0" fontId="15" fillId="0" borderId="0" xfId="7" applyFill="1" applyAlignment="1" applyProtection="1">
      <alignment horizontal="center"/>
    </xf>
    <xf numFmtId="0" fontId="18" fillId="0" borderId="0" xfId="0" applyFont="1" applyBorder="1" applyAlignment="1">
      <alignment horizontal="center" vertical="top" wrapText="1"/>
    </xf>
    <xf numFmtId="3" fontId="17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5" applyFont="1"/>
    <xf numFmtId="0" fontId="21" fillId="0" borderId="11" xfId="5" applyFont="1" applyBorder="1"/>
    <xf numFmtId="165" fontId="21" fillId="0" borderId="0" xfId="5" applyNumberFormat="1" applyFont="1" applyBorder="1" applyAlignment="1"/>
    <xf numFmtId="165" fontId="21" fillId="0" borderId="0" xfId="5" applyNumberFormat="1" applyFont="1" applyFill="1" applyBorder="1" applyAlignment="1"/>
    <xf numFmtId="0" fontId="21" fillId="0" borderId="0" xfId="5" applyFont="1" applyBorder="1" applyAlignment="1">
      <alignment horizontal="center"/>
    </xf>
    <xf numFmtId="0" fontId="21" fillId="0" borderId="0" xfId="5" applyFont="1" applyAlignment="1">
      <alignment horizontal="center"/>
    </xf>
    <xf numFmtId="0" fontId="21" fillId="0" borderId="0" xfId="5" applyFont="1" applyFill="1" applyAlignment="1">
      <alignment horizontal="center"/>
    </xf>
    <xf numFmtId="3" fontId="17" fillId="5" borderId="11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top" wrapText="1"/>
    </xf>
    <xf numFmtId="44" fontId="17" fillId="5" borderId="10" xfId="2" applyFont="1" applyFill="1" applyBorder="1" applyAlignment="1">
      <alignment horizontal="right" vertical="center" wrapText="1"/>
    </xf>
    <xf numFmtId="0" fontId="12" fillId="0" borderId="0" xfId="0" applyFont="1" applyAlignment="1">
      <alignment vertical="top"/>
    </xf>
    <xf numFmtId="165" fontId="19" fillId="0" borderId="0" xfId="5" applyNumberFormat="1" applyFont="1" applyFill="1" applyBorder="1" applyAlignment="1"/>
    <xf numFmtId="3" fontId="22" fillId="5" borderId="6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top" wrapText="1"/>
    </xf>
    <xf numFmtId="3" fontId="22" fillId="5" borderId="7" xfId="0" applyNumberFormat="1" applyFont="1" applyFill="1" applyBorder="1" applyAlignment="1">
      <alignment horizontal="center" vertical="center" wrapText="1"/>
    </xf>
    <xf numFmtId="3" fontId="22" fillId="0" borderId="8" xfId="0" applyNumberFormat="1" applyFont="1" applyFill="1" applyBorder="1" applyAlignment="1">
      <alignment horizontal="center" vertical="center" wrapText="1"/>
    </xf>
    <xf numFmtId="3" fontId="22" fillId="5" borderId="9" xfId="0" applyNumberFormat="1" applyFont="1" applyFill="1" applyBorder="1" applyAlignment="1">
      <alignment horizontal="center" vertical="center" wrapText="1"/>
    </xf>
    <xf numFmtId="0" fontId="24" fillId="0" borderId="0" xfId="5" applyFont="1" applyFill="1" applyBorder="1" applyAlignment="1">
      <alignment horizontal="center"/>
    </xf>
    <xf numFmtId="0" fontId="25" fillId="0" borderId="0" xfId="0" applyFont="1"/>
    <xf numFmtId="0" fontId="26" fillId="0" borderId="0" xfId="5" applyFont="1"/>
    <xf numFmtId="0" fontId="26" fillId="0" borderId="0" xfId="5" applyFont="1" applyFill="1"/>
    <xf numFmtId="3" fontId="22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25" fillId="0" borderId="0" xfId="0" applyFont="1" applyFill="1"/>
    <xf numFmtId="0" fontId="28" fillId="0" borderId="0" xfId="0" applyFont="1" applyAlignment="1">
      <alignment horizontal="left" wrapText="1"/>
    </xf>
    <xf numFmtId="0" fontId="29" fillId="0" borderId="0" xfId="0" quotePrefix="1" applyFont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/>
    <xf numFmtId="0" fontId="25" fillId="0" borderId="0" xfId="0" applyFont="1" applyBorder="1"/>
    <xf numFmtId="0" fontId="25" fillId="5" borderId="0" xfId="0" applyFont="1" applyFill="1"/>
    <xf numFmtId="3" fontId="22" fillId="5" borderId="12" xfId="0" applyNumberFormat="1" applyFont="1" applyFill="1" applyBorder="1" applyAlignment="1">
      <alignment horizontal="center" vertical="center" wrapText="1"/>
    </xf>
    <xf numFmtId="0" fontId="30" fillId="0" borderId="0" xfId="4" applyFont="1" applyAlignment="1">
      <alignment horizontal="center" vertical="top" wrapText="1"/>
    </xf>
    <xf numFmtId="0" fontId="31" fillId="0" borderId="0" xfId="4" applyFont="1" applyAlignment="1">
      <alignment vertical="top"/>
    </xf>
    <xf numFmtId="0" fontId="31" fillId="0" borderId="0" xfId="4" applyFont="1" applyBorder="1" applyAlignment="1">
      <alignment horizontal="justify" vertical="top" wrapText="1"/>
    </xf>
    <xf numFmtId="4" fontId="31" fillId="0" borderId="0" xfId="4" applyNumberFormat="1" applyFont="1" applyBorder="1" applyAlignment="1">
      <alignment horizontal="justify" vertical="top" wrapText="1"/>
    </xf>
    <xf numFmtId="3" fontId="22" fillId="0" borderId="13" xfId="0" applyNumberFormat="1" applyFont="1" applyFill="1" applyBorder="1" applyAlignment="1">
      <alignment horizontal="center" vertical="center" wrapText="1"/>
    </xf>
    <xf numFmtId="43" fontId="22" fillId="5" borderId="11" xfId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vertical="top"/>
    </xf>
    <xf numFmtId="0" fontId="27" fillId="0" borderId="0" xfId="0" applyFont="1" applyAlignment="1">
      <alignment horizontal="right" vertical="top"/>
    </xf>
    <xf numFmtId="0" fontId="32" fillId="2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wrapText="1"/>
    </xf>
    <xf numFmtId="0" fontId="33" fillId="0" borderId="1" xfId="0" applyFont="1" applyBorder="1" applyAlignment="1">
      <alignment wrapText="1"/>
    </xf>
    <xf numFmtId="0" fontId="33" fillId="0" borderId="0" xfId="0" applyFont="1" applyFill="1" applyBorder="1" applyAlignment="1">
      <alignment wrapText="1"/>
    </xf>
    <xf numFmtId="4" fontId="33" fillId="0" borderId="0" xfId="0" applyNumberFormat="1" applyFont="1" applyFill="1" applyBorder="1" applyAlignment="1">
      <alignment horizontal="right" wrapText="1"/>
    </xf>
    <xf numFmtId="0" fontId="33" fillId="0" borderId="0" xfId="0" applyFont="1" applyBorder="1" applyAlignment="1">
      <alignment wrapText="1"/>
    </xf>
    <xf numFmtId="4" fontId="34" fillId="0" borderId="0" xfId="0" applyNumberFormat="1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 wrapText="1"/>
    </xf>
    <xf numFmtId="0" fontId="35" fillId="0" borderId="1" xfId="0" applyFont="1" applyBorder="1" applyAlignment="1">
      <alignment wrapText="1"/>
    </xf>
    <xf numFmtId="4" fontId="35" fillId="3" borderId="1" xfId="0" applyNumberFormat="1" applyFont="1" applyFill="1" applyBorder="1" applyAlignment="1">
      <alignment horizontal="right" wrapText="1"/>
    </xf>
    <xf numFmtId="0" fontId="35" fillId="0" borderId="1" xfId="0" applyFont="1" applyBorder="1" applyAlignment="1">
      <alignment vertical="top" wrapText="1"/>
    </xf>
    <xf numFmtId="4" fontId="35" fillId="0" borderId="1" xfId="0" applyNumberFormat="1" applyFont="1" applyBorder="1" applyAlignment="1">
      <alignment horizontal="left" wrapText="1"/>
    </xf>
    <xf numFmtId="0" fontId="20" fillId="0" borderId="0" xfId="0" applyFont="1" applyAlignment="1">
      <alignment horizontal="center" vertical="center"/>
    </xf>
    <xf numFmtId="0" fontId="30" fillId="0" borderId="0" xfId="4" applyFont="1" applyFill="1" applyBorder="1" applyAlignment="1">
      <alignment horizontal="center" vertical="top" wrapText="1"/>
    </xf>
    <xf numFmtId="0" fontId="30" fillId="0" borderId="0" xfId="4" applyFont="1" applyFill="1" applyAlignment="1">
      <alignment horizontal="center" vertical="top" wrapText="1"/>
    </xf>
    <xf numFmtId="4" fontId="25" fillId="0" borderId="0" xfId="0" applyNumberFormat="1" applyFont="1"/>
    <xf numFmtId="4" fontId="31" fillId="0" borderId="0" xfId="4" applyNumberFormat="1" applyFont="1" applyFill="1" applyBorder="1" applyAlignment="1">
      <alignment horizontal="justify" vertical="top" wrapText="1"/>
    </xf>
    <xf numFmtId="43" fontId="25" fillId="0" borderId="0" xfId="1" applyFont="1"/>
    <xf numFmtId="44" fontId="17" fillId="5" borderId="11" xfId="2" applyFont="1" applyFill="1" applyBorder="1" applyAlignment="1">
      <alignment horizontal="center" vertical="center" wrapText="1"/>
    </xf>
    <xf numFmtId="169" fontId="12" fillId="0" borderId="11" xfId="1" applyNumberFormat="1" applyFont="1" applyBorder="1" applyAlignment="1">
      <alignment horizontal="left" vertical="top"/>
    </xf>
    <xf numFmtId="169" fontId="18" fillId="0" borderId="0" xfId="0" applyNumberFormat="1" applyFont="1" applyBorder="1" applyAlignment="1">
      <alignment horizontal="justify" vertical="top" wrapText="1"/>
    </xf>
    <xf numFmtId="43" fontId="12" fillId="0" borderId="11" xfId="1" applyFont="1" applyBorder="1" applyAlignment="1">
      <alignment horizontal="right" vertical="top"/>
    </xf>
    <xf numFmtId="170" fontId="12" fillId="0" borderId="0" xfId="1" applyNumberFormat="1" applyFont="1" applyAlignment="1">
      <alignment vertical="top"/>
    </xf>
    <xf numFmtId="0" fontId="12" fillId="0" borderId="0" xfId="0" applyFont="1" applyFill="1" applyBorder="1" applyAlignment="1">
      <alignment horizontal="right" vertical="top"/>
    </xf>
    <xf numFmtId="169" fontId="12" fillId="0" borderId="0" xfId="1" applyNumberFormat="1" applyFont="1" applyBorder="1" applyAlignment="1">
      <alignment horizontal="left" vertical="top"/>
    </xf>
    <xf numFmtId="43" fontId="12" fillId="0" borderId="0" xfId="1" applyFont="1" applyBorder="1" applyAlignment="1">
      <alignment horizontal="right" vertical="top"/>
    </xf>
    <xf numFmtId="0" fontId="12" fillId="0" borderId="0" xfId="0" applyFont="1" applyBorder="1" applyAlignment="1">
      <alignment vertical="top"/>
    </xf>
    <xf numFmtId="0" fontId="20" fillId="0" borderId="0" xfId="0" applyFont="1" applyBorder="1"/>
    <xf numFmtId="44" fontId="17" fillId="5" borderId="11" xfId="2" applyFont="1" applyFill="1" applyBorder="1" applyAlignment="1">
      <alignment horizontal="right" vertical="center" wrapText="1"/>
    </xf>
    <xf numFmtId="2" fontId="12" fillId="0" borderId="11" xfId="1" applyNumberFormat="1" applyFont="1" applyBorder="1" applyAlignment="1">
      <alignment horizontal="right" vertical="top"/>
    </xf>
    <xf numFmtId="169" fontId="12" fillId="0" borderId="11" xfId="1" applyNumberFormat="1" applyFont="1" applyBorder="1" applyAlignment="1">
      <alignment horizontal="center" vertical="top"/>
    </xf>
    <xf numFmtId="0" fontId="20" fillId="0" borderId="0" xfId="0" applyFont="1" applyFill="1" applyBorder="1"/>
    <xf numFmtId="4" fontId="20" fillId="0" borderId="0" xfId="0" applyNumberFormat="1" applyFont="1" applyFill="1" applyBorder="1"/>
    <xf numFmtId="44" fontId="17" fillId="5" borderId="12" xfId="2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49" fontId="38" fillId="0" borderId="11" xfId="6" applyNumberFormat="1" applyFont="1" applyFill="1" applyBorder="1" applyAlignment="1">
      <alignment horizontal="center" vertical="center" wrapText="1"/>
    </xf>
    <xf numFmtId="0" fontId="38" fillId="0" borderId="11" xfId="6" applyFont="1" applyFill="1" applyBorder="1" applyAlignment="1">
      <alignment horizontal="center" vertical="center" wrapText="1"/>
    </xf>
    <xf numFmtId="10" fontId="38" fillId="0" borderId="11" xfId="6" applyNumberFormat="1" applyFont="1" applyFill="1" applyBorder="1" applyAlignment="1">
      <alignment horizontal="center" vertical="center" wrapText="1"/>
    </xf>
    <xf numFmtId="171" fontId="38" fillId="0" borderId="11" xfId="6" applyNumberFormat="1" applyFont="1" applyFill="1" applyBorder="1" applyAlignment="1">
      <alignment horizontal="center" vertical="center" wrapText="1"/>
    </xf>
    <xf numFmtId="4" fontId="38" fillId="0" borderId="11" xfId="6" applyNumberFormat="1" applyFont="1" applyFill="1" applyBorder="1" applyAlignment="1">
      <alignment horizontal="right" vertical="center" wrapText="1"/>
    </xf>
    <xf numFmtId="0" fontId="38" fillId="0" borderId="11" xfId="6" applyFont="1" applyFill="1" applyBorder="1" applyAlignment="1">
      <alignment horizontal="center" vertical="top" wrapText="1"/>
    </xf>
    <xf numFmtId="49" fontId="38" fillId="0" borderId="11" xfId="6" applyNumberFormat="1" applyFont="1" applyFill="1" applyBorder="1" applyAlignment="1">
      <alignment horizontal="center" vertical="top" wrapText="1"/>
    </xf>
    <xf numFmtId="49" fontId="38" fillId="0" borderId="0" xfId="6" applyNumberFormat="1" applyFont="1" applyFill="1" applyBorder="1" applyAlignment="1">
      <alignment horizontal="center" vertical="top" wrapText="1"/>
    </xf>
    <xf numFmtId="0" fontId="38" fillId="0" borderId="0" xfId="6" applyFont="1" applyFill="1" applyBorder="1" applyAlignment="1">
      <alignment horizontal="center" vertical="center" wrapText="1"/>
    </xf>
    <xf numFmtId="10" fontId="38" fillId="0" borderId="0" xfId="6" applyNumberFormat="1" applyFont="1" applyFill="1" applyBorder="1" applyAlignment="1">
      <alignment horizontal="center" vertical="center" wrapText="1"/>
    </xf>
    <xf numFmtId="171" fontId="38" fillId="0" borderId="0" xfId="6" applyNumberFormat="1" applyFont="1" applyFill="1" applyBorder="1" applyAlignment="1">
      <alignment horizontal="center" vertical="center" wrapText="1"/>
    </xf>
    <xf numFmtId="4" fontId="38" fillId="0" borderId="0" xfId="6" applyNumberFormat="1" applyFont="1" applyFill="1" applyBorder="1" applyAlignment="1">
      <alignment horizontal="right" vertical="center" wrapText="1"/>
    </xf>
    <xf numFmtId="3" fontId="17" fillId="5" borderId="11" xfId="0" applyNumberFormat="1" applyFont="1" applyFill="1" applyBorder="1" applyAlignment="1">
      <alignment horizontal="left" vertical="center" wrapText="1"/>
    </xf>
    <xf numFmtId="169" fontId="12" fillId="0" borderId="11" xfId="1" quotePrefix="1" applyNumberFormat="1" applyFont="1" applyBorder="1" applyAlignment="1">
      <alignment horizontal="left" vertical="top"/>
    </xf>
    <xf numFmtId="49" fontId="12" fillId="0" borderId="11" xfId="1" applyNumberFormat="1" applyFont="1" applyBorder="1" applyAlignment="1">
      <alignment horizontal="center" vertical="top"/>
    </xf>
    <xf numFmtId="3" fontId="12" fillId="0" borderId="11" xfId="0" applyNumberFormat="1" applyFont="1" applyBorder="1" applyAlignment="1">
      <alignment vertical="top"/>
    </xf>
    <xf numFmtId="3" fontId="12" fillId="0" borderId="0" xfId="0" applyNumberFormat="1" applyFont="1" applyFill="1" applyBorder="1" applyAlignment="1">
      <alignment vertical="top"/>
    </xf>
    <xf numFmtId="49" fontId="12" fillId="0" borderId="11" xfId="1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vertical="top"/>
    </xf>
    <xf numFmtId="3" fontId="12" fillId="0" borderId="11" xfId="0" applyNumberFormat="1" applyFont="1" applyFill="1" applyBorder="1" applyAlignment="1">
      <alignment vertical="top"/>
    </xf>
    <xf numFmtId="3" fontId="12" fillId="0" borderId="8" xfId="0" applyNumberFormat="1" applyFont="1" applyFill="1" applyBorder="1" applyAlignment="1">
      <alignment vertical="top"/>
    </xf>
    <xf numFmtId="49" fontId="12" fillId="0" borderId="11" xfId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11" xfId="0" applyNumberFormat="1" applyFont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172" fontId="12" fillId="0" borderId="0" xfId="0" applyNumberFormat="1" applyFont="1" applyAlignment="1">
      <alignment vertical="top"/>
    </xf>
    <xf numFmtId="170" fontId="12" fillId="5" borderId="11" xfId="1" applyNumberFormat="1" applyFont="1" applyFill="1" applyBorder="1" applyAlignment="1">
      <alignment horizontal="right" vertical="top"/>
    </xf>
    <xf numFmtId="173" fontId="17" fillId="5" borderId="11" xfId="1" applyNumberFormat="1" applyFont="1" applyFill="1" applyBorder="1" applyAlignment="1">
      <alignment horizontal="right" vertical="center"/>
    </xf>
    <xf numFmtId="49" fontId="39" fillId="0" borderId="0" xfId="0" applyNumberFormat="1" applyFont="1" applyAlignment="1">
      <alignment horizontal="center"/>
    </xf>
    <xf numFmtId="174" fontId="25" fillId="0" borderId="0" xfId="0" applyNumberFormat="1" applyFont="1" applyAlignment="1">
      <alignment horizontal="center"/>
    </xf>
    <xf numFmtId="4" fontId="35" fillId="3" borderId="1" xfId="0" applyNumberFormat="1" applyFont="1" applyFill="1" applyBorder="1" applyAlignment="1">
      <alignment wrapText="1"/>
    </xf>
    <xf numFmtId="4" fontId="20" fillId="3" borderId="1" xfId="0" applyNumberFormat="1" applyFont="1" applyFill="1" applyBorder="1"/>
    <xf numFmtId="4" fontId="33" fillId="0" borderId="1" xfId="0" applyNumberFormat="1" applyFont="1" applyBorder="1" applyAlignment="1">
      <alignment wrapText="1"/>
    </xf>
    <xf numFmtId="43" fontId="3" fillId="3" borderId="0" xfId="1" applyFont="1" applyFill="1" applyBorder="1" applyAlignment="1" applyProtection="1"/>
    <xf numFmtId="43" fontId="0" fillId="0" borderId="0" xfId="1" applyFont="1" applyBorder="1"/>
    <xf numFmtId="43" fontId="21" fillId="0" borderId="11" xfId="1" applyFont="1" applyFill="1" applyBorder="1" applyAlignment="1"/>
    <xf numFmtId="43" fontId="20" fillId="0" borderId="0" xfId="1" applyFont="1"/>
    <xf numFmtId="43" fontId="21" fillId="0" borderId="11" xfId="1" applyFont="1" applyBorder="1" applyAlignment="1"/>
    <xf numFmtId="43" fontId="12" fillId="0" borderId="0" xfId="1" applyFont="1" applyAlignment="1">
      <alignment vertical="top"/>
    </xf>
    <xf numFmtId="43" fontId="17" fillId="5" borderId="11" xfId="1" applyFont="1" applyFill="1" applyBorder="1" applyAlignment="1">
      <alignment horizontal="right" vertical="center" wrapText="1"/>
    </xf>
    <xf numFmtId="44" fontId="17" fillId="5" borderId="11" xfId="1" applyNumberFormat="1" applyFont="1" applyFill="1" applyBorder="1" applyAlignment="1">
      <alignment horizontal="right" vertical="center" wrapText="1"/>
    </xf>
    <xf numFmtId="43" fontId="14" fillId="0" borderId="12" xfId="1" applyFont="1" applyFill="1" applyBorder="1" applyAlignment="1">
      <alignment horizontal="right" vertical="top" wrapText="1"/>
    </xf>
    <xf numFmtId="44" fontId="17" fillId="5" borderId="12" xfId="2" applyNumberFormat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top"/>
    </xf>
    <xf numFmtId="43" fontId="12" fillId="0" borderId="11" xfId="1" applyFont="1" applyFill="1" applyBorder="1" applyAlignment="1">
      <alignment horizontal="right" vertical="top"/>
    </xf>
    <xf numFmtId="43" fontId="12" fillId="0" borderId="8" xfId="1" applyFont="1" applyFill="1" applyBorder="1" applyAlignment="1">
      <alignment vertical="top"/>
    </xf>
    <xf numFmtId="43" fontId="12" fillId="0" borderId="11" xfId="1" applyFont="1" applyBorder="1" applyAlignment="1">
      <alignment horizontal="right" vertical="center"/>
    </xf>
    <xf numFmtId="43" fontId="12" fillId="0" borderId="0" xfId="1" applyFont="1" applyFill="1" applyBorder="1" applyAlignment="1">
      <alignment vertical="center"/>
    </xf>
    <xf numFmtId="43" fontId="12" fillId="0" borderId="11" xfId="1" applyFont="1" applyFill="1" applyBorder="1" applyAlignment="1">
      <alignment horizontal="right" vertical="center"/>
    </xf>
    <xf numFmtId="44" fontId="17" fillId="5" borderId="11" xfId="1" applyNumberFormat="1" applyFont="1" applyFill="1" applyBorder="1" applyAlignment="1">
      <alignment horizontal="right" vertical="center"/>
    </xf>
    <xf numFmtId="0" fontId="44" fillId="0" borderId="0" xfId="0" applyFont="1"/>
    <xf numFmtId="0" fontId="20" fillId="0" borderId="0" xfId="0" applyFont="1" applyFill="1"/>
    <xf numFmtId="4" fontId="20" fillId="0" borderId="0" xfId="0" applyNumberFormat="1" applyFont="1" applyFill="1"/>
    <xf numFmtId="0" fontId="37" fillId="2" borderId="15" xfId="0" applyFont="1" applyFill="1" applyBorder="1" applyAlignment="1">
      <alignment horizontal="center"/>
    </xf>
    <xf numFmtId="0" fontId="37" fillId="2" borderId="16" xfId="0" applyFont="1" applyFill="1" applyBorder="1" applyAlignment="1">
      <alignment horizontal="center"/>
    </xf>
    <xf numFmtId="0" fontId="37" fillId="2" borderId="17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 wrapText="1"/>
    </xf>
    <xf numFmtId="165" fontId="36" fillId="2" borderId="4" xfId="0" applyNumberFormat="1" applyFont="1" applyFill="1" applyBorder="1" applyAlignment="1">
      <alignment horizontal="right" vertical="center"/>
    </xf>
    <xf numFmtId="165" fontId="36" fillId="2" borderId="5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41" fillId="0" borderId="0" xfId="0" quotePrefix="1" applyFont="1" applyAlignment="1">
      <alignment horizontal="center" vertical="center" wrapText="1"/>
    </xf>
    <xf numFmtId="174" fontId="40" fillId="0" borderId="0" xfId="0" applyNumberFormat="1" applyFont="1" applyAlignment="1">
      <alignment horizontal="center" vertical="center"/>
    </xf>
    <xf numFmtId="0" fontId="42" fillId="0" borderId="0" xfId="0" quotePrefix="1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3" fontId="17" fillId="5" borderId="11" xfId="0" applyNumberFormat="1" applyFont="1" applyFill="1" applyBorder="1" applyAlignment="1">
      <alignment horizontal="left" vertical="center" wrapText="1"/>
    </xf>
    <xf numFmtId="0" fontId="29" fillId="0" borderId="0" xfId="0" quotePrefix="1" applyFont="1" applyAlignment="1">
      <alignment horizontal="center" vertical="center" wrapText="1"/>
    </xf>
    <xf numFmtId="0" fontId="45" fillId="0" borderId="0" xfId="7" applyFont="1" applyAlignment="1" applyProtection="1"/>
  </cellXfs>
  <cellStyles count="8">
    <cellStyle name="Excel_BuiltIn_Comma 1" xfId="3"/>
    <cellStyle name="Hipervínculo" xfId="7" builtinId="8"/>
    <cellStyle name="Millares" xfId="1" builtinId="3"/>
    <cellStyle name="Moneda" xfId="2" builtinId="4"/>
    <cellStyle name="Normal" xfId="0" builtinId="0"/>
    <cellStyle name="Normal 10" xfId="4"/>
    <cellStyle name="Normal 18" xfId="6"/>
    <cellStyle name="Normal 4" xfId="5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0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2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3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3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4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5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6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7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8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32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4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0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2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3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9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31</xdr:row>
      <xdr:rowOff>66675</xdr:rowOff>
    </xdr:from>
    <xdr:to>
      <xdr:col>3</xdr:col>
      <xdr:colOff>1657350</xdr:colOff>
      <xdr:row>48</xdr:row>
      <xdr:rowOff>85725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6886575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152400</xdr:rowOff>
    </xdr:from>
    <xdr:to>
      <xdr:col>9</xdr:col>
      <xdr:colOff>514350</xdr:colOff>
      <xdr:row>1</xdr:row>
      <xdr:rowOff>304800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800850" y="1524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7</xdr:col>
      <xdr:colOff>485775</xdr:colOff>
      <xdr:row>1</xdr:row>
      <xdr:rowOff>342900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010400" y="1905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161925</xdr:rowOff>
    </xdr:from>
    <xdr:to>
      <xdr:col>7</xdr:col>
      <xdr:colOff>495300</xdr:colOff>
      <xdr:row>1</xdr:row>
      <xdr:rowOff>314325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629400" y="1619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171450</xdr:rowOff>
    </xdr:from>
    <xdr:to>
      <xdr:col>8</xdr:col>
      <xdr:colOff>523875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549592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66675</xdr:rowOff>
    </xdr:from>
    <xdr:to>
      <xdr:col>11</xdr:col>
      <xdr:colOff>514350</xdr:colOff>
      <xdr:row>1</xdr:row>
      <xdr:rowOff>400050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9467850" y="2476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38100</xdr:rowOff>
    </xdr:from>
    <xdr:to>
      <xdr:col>5</xdr:col>
      <xdr:colOff>2162175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124700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76200</xdr:rowOff>
    </xdr:from>
    <xdr:to>
      <xdr:col>7</xdr:col>
      <xdr:colOff>514350</xdr:colOff>
      <xdr:row>1</xdr:row>
      <xdr:rowOff>409575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334250" y="2571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47625</xdr:rowOff>
    </xdr:from>
    <xdr:to>
      <xdr:col>7</xdr:col>
      <xdr:colOff>561975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23900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171450</xdr:rowOff>
    </xdr:from>
    <xdr:to>
      <xdr:col>7</xdr:col>
      <xdr:colOff>533400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08647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28575</xdr:rowOff>
    </xdr:from>
    <xdr:to>
      <xdr:col>7</xdr:col>
      <xdr:colOff>533400</xdr:colOff>
      <xdr:row>2</xdr:row>
      <xdr:rowOff>19050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172200" y="2095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682625</xdr:colOff>
      <xdr:row>30</xdr:row>
      <xdr:rowOff>171450</xdr:rowOff>
    </xdr:from>
    <xdr:to>
      <xdr:col>5</xdr:col>
      <xdr:colOff>158750</xdr:colOff>
      <xdr:row>48</xdr:row>
      <xdr:rowOff>9525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5949950"/>
          <a:ext cx="5873750" cy="2981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47625</xdr:rowOff>
    </xdr:from>
    <xdr:to>
      <xdr:col>13</xdr:col>
      <xdr:colOff>495300</xdr:colOff>
      <xdr:row>2</xdr:row>
      <xdr:rowOff>38100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9096375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47625</xdr:rowOff>
    </xdr:from>
    <xdr:to>
      <xdr:col>7</xdr:col>
      <xdr:colOff>533400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11505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38100</xdr:rowOff>
    </xdr:from>
    <xdr:to>
      <xdr:col>7</xdr:col>
      <xdr:colOff>542925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467475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46</xdr:row>
      <xdr:rowOff>38100</xdr:rowOff>
    </xdr:from>
    <xdr:to>
      <xdr:col>3</xdr:col>
      <xdr:colOff>1323975</xdr:colOff>
      <xdr:row>63</xdr:row>
      <xdr:rowOff>57150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5" y="847725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152400</xdr:rowOff>
    </xdr:from>
    <xdr:to>
      <xdr:col>9</xdr:col>
      <xdr:colOff>723900</xdr:colOff>
      <xdr:row>1</xdr:row>
      <xdr:rowOff>238126</xdr:rowOff>
    </xdr:to>
    <xdr:sp macro="" textlink="">
      <xdr:nvSpPr>
        <xdr:cNvPr id="4" name="3 CuadroTexto">
          <a:hlinkClick xmlns:r="http://schemas.openxmlformats.org/officeDocument/2006/relationships" r:id="rId1"/>
        </xdr:cNvPr>
        <xdr:cNvSpPr txBox="1"/>
      </xdr:nvSpPr>
      <xdr:spPr>
        <a:xfrm>
          <a:off x="5543550" y="152400"/>
          <a:ext cx="2162175" cy="257176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171450</xdr:rowOff>
    </xdr:from>
    <xdr:to>
      <xdr:col>9</xdr:col>
      <xdr:colOff>552450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010400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0</xdr:rowOff>
    </xdr:from>
    <xdr:to>
      <xdr:col>9</xdr:col>
      <xdr:colOff>561975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4199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485775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1151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9</xdr:col>
      <xdr:colOff>523875</xdr:colOff>
      <xdr:row>1</xdr:row>
      <xdr:rowOff>352425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7010400" y="2000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1</xdr:row>
      <xdr:rowOff>0</xdr:rowOff>
    </xdr:from>
    <xdr:to>
      <xdr:col>9</xdr:col>
      <xdr:colOff>476250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</xdr:cNvPr>
        <xdr:cNvSpPr txBox="1"/>
      </xdr:nvSpPr>
      <xdr:spPr>
        <a:xfrm>
          <a:off x="6743700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iajes">
  <a:themeElements>
    <a:clrScheme name="Viajes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Viaj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Viajes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showGridLines="0" tabSelected="1" topLeftCell="A31" zoomScaleNormal="100" workbookViewId="0">
      <selection activeCell="B58" sqref="B58"/>
    </sheetView>
  </sheetViews>
  <sheetFormatPr baseColWidth="10" defaultColWidth="26.625" defaultRowHeight="14.25"/>
  <cols>
    <col min="1" max="1" width="11.25" style="73" customWidth="1"/>
    <col min="2" max="2" width="34.625" style="73" customWidth="1"/>
    <col min="3" max="4" width="26.625" style="73"/>
    <col min="5" max="5" width="7.5" style="73" customWidth="1"/>
    <col min="6" max="16384" width="26.625" style="73"/>
  </cols>
  <sheetData>
    <row r="1" spans="2:5" ht="15" thickBot="1">
      <c r="E1" s="78"/>
    </row>
    <row r="2" spans="2:5" ht="16.5" thickTop="1" thickBot="1">
      <c r="B2" s="184" t="s">
        <v>192</v>
      </c>
      <c r="C2" s="185"/>
      <c r="D2" s="186"/>
    </row>
    <row r="3" spans="2:5" ht="6" customHeight="1" thickTop="1" thickBot="1">
      <c r="B3" s="54"/>
      <c r="C3" s="54"/>
      <c r="D3" s="108"/>
    </row>
    <row r="4" spans="2:5" ht="16.5" thickTop="1" thickBot="1">
      <c r="B4" s="184" t="s">
        <v>20</v>
      </c>
      <c r="C4" s="185"/>
      <c r="D4" s="186"/>
    </row>
    <row r="5" spans="2:5" ht="6" customHeight="1" thickTop="1" thickBot="1">
      <c r="B5" s="54"/>
      <c r="C5" s="54"/>
      <c r="D5" s="108"/>
    </row>
    <row r="6" spans="2:5" ht="16.5" thickTop="1" thickBot="1">
      <c r="B6" s="184" t="s">
        <v>167</v>
      </c>
      <c r="C6" s="185"/>
      <c r="D6" s="186"/>
    </row>
    <row r="7" spans="2:5" ht="15" thickTop="1"/>
    <row r="8" spans="2:5" ht="24.75" customHeight="1">
      <c r="B8" s="96" t="s">
        <v>0</v>
      </c>
      <c r="C8" s="96" t="s">
        <v>1</v>
      </c>
      <c r="D8" s="96" t="s">
        <v>2</v>
      </c>
      <c r="E8" s="97"/>
    </row>
    <row r="9" spans="2:5" ht="16.5">
      <c r="B9" s="104" t="s">
        <v>3</v>
      </c>
      <c r="C9" s="105">
        <v>101459327.47</v>
      </c>
      <c r="D9" s="161"/>
      <c r="E9" s="99"/>
    </row>
    <row r="10" spans="2:5" ht="16.5">
      <c r="B10" s="104" t="s">
        <v>4</v>
      </c>
      <c r="C10" s="105">
        <v>56759750</v>
      </c>
      <c r="D10" s="161"/>
      <c r="E10" s="99"/>
    </row>
    <row r="11" spans="2:5" ht="16.5">
      <c r="B11" s="104" t="s">
        <v>5</v>
      </c>
      <c r="C11" s="105">
        <v>631700.32999999996</v>
      </c>
      <c r="D11" s="161"/>
      <c r="E11" s="99"/>
    </row>
    <row r="12" spans="2:5" ht="16.5">
      <c r="B12" s="104" t="s">
        <v>6</v>
      </c>
      <c r="C12" s="105">
        <v>203629953.37</v>
      </c>
      <c r="D12" s="161"/>
      <c r="E12" s="99"/>
    </row>
    <row r="13" spans="2:5" ht="16.5">
      <c r="B13" s="104" t="s">
        <v>7</v>
      </c>
      <c r="C13" s="105"/>
      <c r="D13" s="105">
        <v>52664250</v>
      </c>
      <c r="E13" s="100"/>
    </row>
    <row r="14" spans="2:5" ht="33">
      <c r="B14" s="106" t="s">
        <v>8</v>
      </c>
      <c r="C14" s="105"/>
      <c r="D14" s="105">
        <v>156962.23000000001</v>
      </c>
      <c r="E14" s="100"/>
    </row>
    <row r="15" spans="2:5" ht="33">
      <c r="B15" s="106" t="s">
        <v>9</v>
      </c>
      <c r="C15" s="105"/>
      <c r="D15" s="105">
        <v>55771.88</v>
      </c>
      <c r="E15" s="100"/>
    </row>
    <row r="16" spans="2:5" ht="16.5">
      <c r="B16" s="104" t="s">
        <v>10</v>
      </c>
      <c r="C16" s="105"/>
      <c r="D16" s="105">
        <v>112000</v>
      </c>
      <c r="E16" s="100"/>
    </row>
    <row r="17" spans="1:5" ht="16.5">
      <c r="B17" s="104" t="s">
        <v>11</v>
      </c>
      <c r="C17" s="105"/>
      <c r="D17" s="105">
        <v>380388.16</v>
      </c>
      <c r="E17" s="100"/>
    </row>
    <row r="18" spans="1:5" ht="16.5">
      <c r="B18" s="104" t="s">
        <v>12</v>
      </c>
      <c r="C18" s="105"/>
      <c r="D18" s="105">
        <v>170019161.43000001</v>
      </c>
      <c r="E18" s="100"/>
    </row>
    <row r="19" spans="1:5" ht="16.5">
      <c r="B19" s="104" t="s">
        <v>13</v>
      </c>
      <c r="C19" s="105"/>
      <c r="D19" s="105">
        <v>23044660</v>
      </c>
      <c r="E19" s="100"/>
    </row>
    <row r="20" spans="1:5" ht="33">
      <c r="B20" s="106" t="s">
        <v>14</v>
      </c>
      <c r="C20" s="105"/>
      <c r="D20" s="105">
        <v>115536500</v>
      </c>
      <c r="E20" s="100"/>
    </row>
    <row r="21" spans="1:5" ht="16.5">
      <c r="A21" s="101"/>
      <c r="B21" s="107" t="s">
        <v>15</v>
      </c>
      <c r="C21" s="105"/>
      <c r="D21" s="105">
        <v>0</v>
      </c>
      <c r="E21" s="100"/>
    </row>
    <row r="22" spans="1:5" ht="16.5">
      <c r="B22" s="104" t="s">
        <v>16</v>
      </c>
      <c r="C22" s="161"/>
      <c r="D22" s="105">
        <v>519084.3</v>
      </c>
      <c r="E22" s="100"/>
    </row>
    <row r="23" spans="1:5" ht="16.5">
      <c r="B23" s="104" t="s">
        <v>17</v>
      </c>
      <c r="C23" s="105">
        <v>0</v>
      </c>
      <c r="D23" s="162"/>
      <c r="E23" s="100"/>
    </row>
    <row r="24" spans="1:5" ht="16.5">
      <c r="B24" s="104" t="s">
        <v>18</v>
      </c>
      <c r="C24" s="105">
        <v>8046.83</v>
      </c>
      <c r="D24" s="105"/>
      <c r="E24" s="99"/>
    </row>
    <row r="25" spans="1:5" ht="16.5">
      <c r="B25" s="98"/>
      <c r="C25" s="163"/>
      <c r="D25" s="163"/>
      <c r="E25" s="99"/>
    </row>
    <row r="26" spans="1:5" ht="17.25" customHeight="1">
      <c r="B26" s="187" t="s">
        <v>19</v>
      </c>
      <c r="C26" s="188">
        <f>SUM(C9:C25)</f>
        <v>362488778</v>
      </c>
      <c r="D26" s="188">
        <f>SUM(D9:D25)</f>
        <v>362488778</v>
      </c>
      <c r="E26" s="102"/>
    </row>
    <row r="27" spans="1:5" ht="15.75" thickBot="1">
      <c r="B27" s="187"/>
      <c r="C27" s="189"/>
      <c r="D27" s="189"/>
      <c r="E27" s="103"/>
    </row>
    <row r="28" spans="1:5" ht="15" thickTop="1">
      <c r="E28" s="78"/>
    </row>
    <row r="52" spans="2:2" ht="15">
      <c r="B52" s="199" t="s">
        <v>200</v>
      </c>
    </row>
  </sheetData>
  <mergeCells count="6">
    <mergeCell ref="B2:D2"/>
    <mergeCell ref="B4:D4"/>
    <mergeCell ref="B6:D6"/>
    <mergeCell ref="B26:B27"/>
    <mergeCell ref="C26:C27"/>
    <mergeCell ref="D26:D27"/>
  </mergeCells>
  <hyperlinks>
    <hyperlink ref="B52" r:id="rId1"/>
  </hyperlinks>
  <pageMargins left="0.7" right="0.7" top="0.75" bottom="0.75" header="0.3" footer="0.3"/>
  <pageSetup scale="78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D8" sqref="D8:F8"/>
    </sheetView>
  </sheetViews>
  <sheetFormatPr baseColWidth="10" defaultRowHeight="14.25"/>
  <cols>
    <col min="1" max="1" width="4.625" style="73" customWidth="1"/>
    <col min="2" max="2" width="40.375" style="73" customWidth="1"/>
    <col min="3" max="3" width="1.5" style="73" customWidth="1"/>
    <col min="4" max="4" width="11" style="73"/>
    <col min="5" max="5" width="1.5" style="73" customWidth="1"/>
    <col min="6" max="6" width="12.5" style="73" customWidth="1"/>
    <col min="7" max="16384" width="11" style="73"/>
  </cols>
  <sheetData>
    <row r="2" spans="2:6" ht="36">
      <c r="B2" s="79" t="s">
        <v>97</v>
      </c>
    </row>
    <row r="3" spans="2:6" ht="20.25">
      <c r="B3" s="193" t="s">
        <v>98</v>
      </c>
      <c r="C3" s="193"/>
      <c r="D3" s="193"/>
      <c r="E3" s="193"/>
      <c r="F3" s="193"/>
    </row>
    <row r="4" spans="2:6" ht="15">
      <c r="B4" s="194">
        <f>+'Nota 6'!B4:F4</f>
        <v>42825</v>
      </c>
      <c r="C4" s="194"/>
      <c r="D4" s="194"/>
      <c r="E4" s="194"/>
      <c r="F4" s="194"/>
    </row>
    <row r="6" spans="2:6" ht="16.5">
      <c r="B6" s="76" t="s">
        <v>88</v>
      </c>
      <c r="C6" s="68"/>
      <c r="D6" s="76" t="s">
        <v>89</v>
      </c>
      <c r="E6" s="70"/>
      <c r="F6" s="76" t="s">
        <v>76</v>
      </c>
    </row>
    <row r="7" spans="2:6" ht="6.75" customHeight="1">
      <c r="B7" s="82"/>
      <c r="C7" s="83"/>
      <c r="D7" s="82"/>
      <c r="E7" s="82"/>
      <c r="F7" s="82"/>
    </row>
    <row r="8" spans="2:6" s="54" customFormat="1" ht="16.5">
      <c r="B8" s="126" t="s">
        <v>98</v>
      </c>
      <c r="C8" s="116"/>
      <c r="D8" s="117">
        <v>13.28</v>
      </c>
      <c r="E8" s="169"/>
      <c r="F8" s="117">
        <v>68.09</v>
      </c>
    </row>
    <row r="9" spans="2:6" s="54" customFormat="1" ht="7.5" customHeight="1">
      <c r="B9" s="120"/>
      <c r="C9" s="119"/>
      <c r="D9" s="121"/>
      <c r="E9" s="122"/>
      <c r="F9" s="121"/>
    </row>
    <row r="10" spans="2:6" s="54" customFormat="1" ht="16.5">
      <c r="B10" s="62" t="s">
        <v>168</v>
      </c>
      <c r="C10" s="63"/>
      <c r="D10" s="124">
        <f>SUM(D8:D8)</f>
        <v>13.28</v>
      </c>
      <c r="E10" s="65"/>
      <c r="F10" s="124">
        <f>SUM(F8:F8)</f>
        <v>68.09</v>
      </c>
    </row>
  </sheetData>
  <mergeCells count="2">
    <mergeCell ref="B3:F3"/>
    <mergeCell ref="B4:F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2:G14"/>
  <sheetViews>
    <sheetView showGridLines="0" zoomScaleNormal="100" workbookViewId="0">
      <selection activeCell="E14" sqref="E14"/>
    </sheetView>
  </sheetViews>
  <sheetFormatPr baseColWidth="10" defaultRowHeight="14.25"/>
  <cols>
    <col min="1" max="1" width="4.625" style="73" customWidth="1"/>
    <col min="2" max="2" width="45.375" style="73" customWidth="1"/>
    <col min="3" max="3" width="1.5" style="73" customWidth="1"/>
    <col min="4" max="4" width="18.875" style="73" bestFit="1" customWidth="1"/>
    <col min="5" max="5" width="16.375" style="73" customWidth="1"/>
    <col min="6" max="6" width="11" style="78"/>
    <col min="7" max="16384" width="11" style="73"/>
  </cols>
  <sheetData>
    <row r="2" spans="2:7" ht="36">
      <c r="B2" s="79" t="s">
        <v>99</v>
      </c>
    </row>
    <row r="3" spans="2:7" ht="23.25">
      <c r="B3" s="193" t="s">
        <v>3</v>
      </c>
      <c r="C3" s="193"/>
      <c r="D3" s="193"/>
      <c r="E3" s="80"/>
    </row>
    <row r="4" spans="2:7" ht="23.25">
      <c r="B4" s="194">
        <f>+'Nota 7'!B4:F4</f>
        <v>42825</v>
      </c>
      <c r="C4" s="194"/>
      <c r="D4" s="194"/>
      <c r="E4" s="80"/>
    </row>
    <row r="5" spans="2:7">
      <c r="E5" s="84"/>
      <c r="F5" s="84"/>
      <c r="G5" s="84"/>
    </row>
    <row r="6" spans="2:7" ht="16.5">
      <c r="B6" s="76" t="s">
        <v>103</v>
      </c>
      <c r="C6" s="68"/>
      <c r="D6" s="87" t="s">
        <v>75</v>
      </c>
      <c r="E6" s="82"/>
      <c r="F6" s="84"/>
      <c r="G6" s="84"/>
    </row>
    <row r="7" spans="2:7" ht="7.5" customHeight="1">
      <c r="B7" s="88"/>
      <c r="C7" s="89"/>
      <c r="D7" s="88"/>
      <c r="E7" s="84"/>
      <c r="F7" s="84"/>
      <c r="G7" s="84"/>
    </row>
    <row r="8" spans="2:7" s="54" customFormat="1">
      <c r="B8" s="44" t="s">
        <v>100</v>
      </c>
      <c r="C8" s="33"/>
      <c r="D8" s="172">
        <v>99000</v>
      </c>
      <c r="E8" s="127"/>
      <c r="F8" s="127"/>
      <c r="G8" s="127"/>
    </row>
    <row r="9" spans="2:7" s="54" customFormat="1">
      <c r="B9" s="44" t="s">
        <v>101</v>
      </c>
      <c r="C9" s="35"/>
      <c r="D9" s="172">
        <v>101261327.05</v>
      </c>
      <c r="E9" s="127"/>
      <c r="F9" s="127"/>
      <c r="G9" s="127"/>
    </row>
    <row r="10" spans="2:7" s="54" customFormat="1">
      <c r="B10" s="44" t="s">
        <v>102</v>
      </c>
      <c r="C10" s="35"/>
      <c r="D10" s="172">
        <v>99000.42</v>
      </c>
      <c r="E10" s="127"/>
      <c r="F10" s="127"/>
      <c r="G10" s="127"/>
    </row>
    <row r="11" spans="2:7" s="54" customFormat="1" ht="7.5" customHeight="1">
      <c r="B11" s="34"/>
      <c r="C11" s="33"/>
      <c r="D11" s="37"/>
      <c r="E11" s="128"/>
      <c r="F11" s="127"/>
      <c r="G11" s="127"/>
    </row>
    <row r="12" spans="2:7" s="54" customFormat="1" ht="16.5">
      <c r="B12" s="62" t="s">
        <v>104</v>
      </c>
      <c r="C12" s="52"/>
      <c r="D12" s="173">
        <f>SUM(D8:D10)</f>
        <v>101459327.47</v>
      </c>
      <c r="E12" s="130"/>
      <c r="F12" s="127"/>
      <c r="G12" s="127"/>
    </row>
    <row r="13" spans="2:7">
      <c r="E13" s="84"/>
      <c r="F13" s="84"/>
      <c r="G13" s="84"/>
    </row>
    <row r="14" spans="2:7">
      <c r="E14" s="84"/>
      <c r="F14" s="84"/>
      <c r="G14" s="84"/>
    </row>
  </sheetData>
  <mergeCells count="2">
    <mergeCell ref="B3:D3"/>
    <mergeCell ref="B4:D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2:D12"/>
  <sheetViews>
    <sheetView showGridLines="0" zoomScaleNormal="100" workbookViewId="0">
      <selection activeCell="B3" sqref="B3:D3"/>
    </sheetView>
  </sheetViews>
  <sheetFormatPr baseColWidth="10" defaultRowHeight="14.25"/>
  <cols>
    <col min="1" max="1" width="4" style="73" customWidth="1"/>
    <col min="2" max="2" width="45.375" style="73" customWidth="1"/>
    <col min="3" max="3" width="1.75" style="73" customWidth="1"/>
    <col min="4" max="4" width="17.75" style="73" customWidth="1"/>
    <col min="5" max="16384" width="11" style="73"/>
  </cols>
  <sheetData>
    <row r="2" spans="2:4" ht="36">
      <c r="B2" s="79" t="s">
        <v>105</v>
      </c>
    </row>
    <row r="3" spans="2:4" ht="20.25">
      <c r="B3" s="193" t="s">
        <v>178</v>
      </c>
      <c r="C3" s="193"/>
      <c r="D3" s="193"/>
    </row>
    <row r="4" spans="2:4" ht="15">
      <c r="B4" s="194">
        <f>+'Nota 8'!B4:D4</f>
        <v>42825</v>
      </c>
      <c r="C4" s="194"/>
      <c r="D4" s="194"/>
    </row>
    <row r="6" spans="2:4" ht="16.5">
      <c r="B6" s="76" t="s">
        <v>103</v>
      </c>
      <c r="C6" s="68"/>
      <c r="D6" s="87" t="s">
        <v>75</v>
      </c>
    </row>
    <row r="7" spans="2:4" ht="7.5" customHeight="1">
      <c r="B7" s="88"/>
      <c r="C7" s="89"/>
      <c r="D7" s="88"/>
    </row>
    <row r="8" spans="2:4" s="54" customFormat="1">
      <c r="B8" s="44" t="s">
        <v>106</v>
      </c>
      <c r="C8" s="33"/>
      <c r="D8" s="172">
        <v>49649000</v>
      </c>
    </row>
    <row r="9" spans="2:4" s="54" customFormat="1">
      <c r="B9" s="44" t="s">
        <v>107</v>
      </c>
      <c r="C9" s="35"/>
      <c r="D9" s="172">
        <v>7030500</v>
      </c>
    </row>
    <row r="10" spans="2:4" s="54" customFormat="1">
      <c r="B10" s="44" t="s">
        <v>108</v>
      </c>
      <c r="C10" s="35"/>
      <c r="D10" s="172">
        <v>80250</v>
      </c>
    </row>
    <row r="11" spans="2:4" s="54" customFormat="1" ht="6.75" customHeight="1">
      <c r="B11" s="34"/>
      <c r="C11" s="33"/>
      <c r="D11" s="37"/>
    </row>
    <row r="12" spans="2:4" s="54" customFormat="1" ht="16.5">
      <c r="B12" s="62" t="s">
        <v>177</v>
      </c>
      <c r="C12" s="52"/>
      <c r="D12" s="129">
        <f>SUM(D8:D10)</f>
        <v>56759750</v>
      </c>
    </row>
  </sheetData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F17" sqref="F17"/>
    </sheetView>
  </sheetViews>
  <sheetFormatPr baseColWidth="10" defaultRowHeight="14.25"/>
  <cols>
    <col min="1" max="1" width="5" style="73" customWidth="1"/>
    <col min="2" max="2" width="32.625" style="73" customWidth="1"/>
    <col min="3" max="3" width="1.5" style="73" customWidth="1"/>
    <col min="4" max="4" width="15.125" style="73" bestFit="1" customWidth="1"/>
    <col min="5" max="5" width="1.5" style="73" customWidth="1"/>
    <col min="6" max="16384" width="11" style="73"/>
  </cols>
  <sheetData>
    <row r="2" spans="2:6" ht="36">
      <c r="B2" s="79" t="s">
        <v>166</v>
      </c>
    </row>
    <row r="3" spans="2:6" ht="20.25">
      <c r="B3" s="196" t="s">
        <v>179</v>
      </c>
      <c r="C3" s="193"/>
      <c r="D3" s="193"/>
    </row>
    <row r="4" spans="2:6" ht="15">
      <c r="B4" s="194">
        <f>+'Nota 9'!B4:D4</f>
        <v>42825</v>
      </c>
      <c r="C4" s="194"/>
      <c r="D4" s="194"/>
    </row>
    <row r="6" spans="2:6" ht="16.5">
      <c r="B6" s="76" t="s">
        <v>88</v>
      </c>
      <c r="C6" s="68"/>
      <c r="D6" s="76" t="s">
        <v>89</v>
      </c>
      <c r="E6" s="92"/>
      <c r="F6" s="85"/>
    </row>
    <row r="7" spans="2:6" ht="3.75" customHeight="1">
      <c r="B7" s="82"/>
      <c r="C7" s="83"/>
      <c r="D7" s="82"/>
      <c r="E7" s="82"/>
    </row>
    <row r="8" spans="2:6" s="54" customFormat="1" ht="16.5">
      <c r="B8" s="126" t="s">
        <v>109</v>
      </c>
      <c r="C8" s="116"/>
      <c r="D8" s="117">
        <v>631700.32999999996</v>
      </c>
      <c r="E8" s="118"/>
    </row>
    <row r="9" spans="2:6" s="54" customFormat="1" ht="5.25" customHeight="1">
      <c r="B9" s="120"/>
      <c r="C9" s="119"/>
      <c r="D9" s="121"/>
      <c r="E9" s="122"/>
    </row>
    <row r="10" spans="2:6" s="54" customFormat="1" ht="16.5">
      <c r="B10" s="62" t="s">
        <v>180</v>
      </c>
      <c r="C10" s="63"/>
      <c r="D10" s="124">
        <f>SUM(D8:D8)</f>
        <v>631700.32999999996</v>
      </c>
      <c r="E10" s="65"/>
    </row>
  </sheetData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2:K22"/>
  <sheetViews>
    <sheetView showGridLines="0" zoomScaleNormal="100" workbookViewId="0">
      <selection activeCell="G27" sqref="G27"/>
    </sheetView>
  </sheetViews>
  <sheetFormatPr baseColWidth="10" defaultRowHeight="14.25"/>
  <cols>
    <col min="1" max="1" width="3.625" style="73" customWidth="1"/>
    <col min="2" max="2" width="12.125" style="73" bestFit="1" customWidth="1"/>
    <col min="3" max="3" width="11" style="73" bestFit="1" customWidth="1"/>
    <col min="4" max="4" width="14.625" style="73" customWidth="1"/>
    <col min="5" max="5" width="11.125" style="73" bestFit="1" customWidth="1"/>
    <col min="6" max="6" width="12.625" style="73" bestFit="1" customWidth="1"/>
    <col min="7" max="7" width="15" style="73" customWidth="1"/>
    <col min="8" max="8" width="19.75" style="73" bestFit="1" customWidth="1"/>
    <col min="9" max="16384" width="11" style="73"/>
  </cols>
  <sheetData>
    <row r="2" spans="2:11" ht="36">
      <c r="B2" s="79" t="s">
        <v>110</v>
      </c>
    </row>
    <row r="3" spans="2:11" ht="20.25">
      <c r="B3" s="193" t="s">
        <v>181</v>
      </c>
      <c r="C3" s="193"/>
      <c r="D3" s="193"/>
      <c r="E3" s="193"/>
      <c r="F3" s="193"/>
      <c r="G3" s="193"/>
      <c r="H3" s="193"/>
    </row>
    <row r="4" spans="2:11" ht="15">
      <c r="B4" s="194">
        <f>+'Nota 10'!B4:D4</f>
        <v>42825</v>
      </c>
      <c r="C4" s="194"/>
      <c r="D4" s="194"/>
      <c r="E4" s="194"/>
      <c r="F4" s="194"/>
      <c r="G4" s="194"/>
      <c r="H4" s="194"/>
    </row>
    <row r="6" spans="2:11" ht="25.5">
      <c r="B6" s="76" t="s">
        <v>111</v>
      </c>
      <c r="C6" s="76" t="s">
        <v>112</v>
      </c>
      <c r="D6" s="76" t="s">
        <v>196</v>
      </c>
      <c r="E6" s="76" t="s">
        <v>195</v>
      </c>
      <c r="F6" s="76" t="s">
        <v>197</v>
      </c>
      <c r="G6" s="76" t="s">
        <v>113</v>
      </c>
      <c r="H6" s="76" t="s">
        <v>194</v>
      </c>
    </row>
    <row r="7" spans="2:11" s="78" customFormat="1" ht="6" customHeight="1">
      <c r="B7" s="82"/>
      <c r="C7" s="82"/>
      <c r="D7" s="82"/>
      <c r="E7" s="82"/>
      <c r="F7" s="82"/>
      <c r="G7" s="82"/>
      <c r="H7" s="82"/>
    </row>
    <row r="8" spans="2:11" s="54" customFormat="1" ht="15.75">
      <c r="B8" s="131" t="s">
        <v>114</v>
      </c>
      <c r="C8" s="132" t="s">
        <v>115</v>
      </c>
      <c r="D8" s="132">
        <v>177</v>
      </c>
      <c r="E8" s="133">
        <v>2.53E-2</v>
      </c>
      <c r="F8" s="134">
        <v>42646</v>
      </c>
      <c r="G8" s="134">
        <v>42828</v>
      </c>
      <c r="H8" s="135">
        <v>2546505.23</v>
      </c>
    </row>
    <row r="9" spans="2:11" s="182" customFormat="1" ht="15.75">
      <c r="B9" s="136" t="s">
        <v>117</v>
      </c>
      <c r="C9" s="132" t="s">
        <v>115</v>
      </c>
      <c r="D9" s="132">
        <v>136</v>
      </c>
      <c r="E9" s="133">
        <v>2.9899999999999999E-2</v>
      </c>
      <c r="F9" s="134">
        <v>42688</v>
      </c>
      <c r="G9" s="134">
        <v>42870</v>
      </c>
      <c r="H9" s="135">
        <v>3681524.2</v>
      </c>
      <c r="K9" s="183"/>
    </row>
    <row r="10" spans="2:11" s="182" customFormat="1" ht="15.75">
      <c r="B10" s="136" t="s">
        <v>118</v>
      </c>
      <c r="C10" s="132" t="s">
        <v>115</v>
      </c>
      <c r="D10" s="132">
        <v>115</v>
      </c>
      <c r="E10" s="133">
        <v>2.53E-2</v>
      </c>
      <c r="F10" s="134">
        <v>42709</v>
      </c>
      <c r="G10" s="134">
        <v>42891</v>
      </c>
      <c r="H10" s="135">
        <v>3798477.99</v>
      </c>
    </row>
    <row r="11" spans="2:11" s="182" customFormat="1" ht="15.75">
      <c r="B11" s="136" t="s">
        <v>119</v>
      </c>
      <c r="C11" s="132" t="s">
        <v>115</v>
      </c>
      <c r="D11" s="132">
        <v>104</v>
      </c>
      <c r="E11" s="133">
        <v>2.53E-2</v>
      </c>
      <c r="F11" s="134">
        <v>42720</v>
      </c>
      <c r="G11" s="134">
        <v>42902</v>
      </c>
      <c r="H11" s="135">
        <v>4401066.22</v>
      </c>
    </row>
    <row r="12" spans="2:11" s="182" customFormat="1" ht="15.75">
      <c r="B12" s="136" t="s">
        <v>120</v>
      </c>
      <c r="C12" s="132" t="s">
        <v>115</v>
      </c>
      <c r="D12" s="132">
        <v>99</v>
      </c>
      <c r="E12" s="133">
        <v>2.53E-2</v>
      </c>
      <c r="F12" s="134">
        <v>42725</v>
      </c>
      <c r="G12" s="134">
        <v>42907</v>
      </c>
      <c r="H12" s="135">
        <v>14489517.199999999</v>
      </c>
    </row>
    <row r="13" spans="2:11" s="182" customFormat="1" ht="15.75">
      <c r="B13" s="137" t="s">
        <v>121</v>
      </c>
      <c r="C13" s="132" t="s">
        <v>115</v>
      </c>
      <c r="D13" s="132">
        <v>79</v>
      </c>
      <c r="E13" s="133">
        <v>2.53E-2</v>
      </c>
      <c r="F13" s="134">
        <v>42746</v>
      </c>
      <c r="G13" s="134">
        <v>42927</v>
      </c>
      <c r="H13" s="135">
        <v>22280599.899999999</v>
      </c>
    </row>
    <row r="14" spans="2:11" s="182" customFormat="1" ht="15.75">
      <c r="B14" s="137" t="s">
        <v>122</v>
      </c>
      <c r="C14" s="132" t="s">
        <v>115</v>
      </c>
      <c r="D14" s="132">
        <v>77</v>
      </c>
      <c r="E14" s="133">
        <v>2.53E-2</v>
      </c>
      <c r="F14" s="134">
        <v>42748</v>
      </c>
      <c r="G14" s="134">
        <v>42929</v>
      </c>
      <c r="H14" s="135">
        <v>4172572</v>
      </c>
    </row>
    <row r="15" spans="2:11" s="54" customFormat="1" ht="15.75">
      <c r="B15" s="137" t="s">
        <v>123</v>
      </c>
      <c r="C15" s="132" t="s">
        <v>124</v>
      </c>
      <c r="D15" s="132">
        <v>38</v>
      </c>
      <c r="E15" s="133">
        <v>5.5500000000000001E-2</v>
      </c>
      <c r="F15" s="134">
        <v>42788</v>
      </c>
      <c r="G15" s="134">
        <v>42969</v>
      </c>
      <c r="H15" s="135">
        <v>9307502</v>
      </c>
    </row>
    <row r="16" spans="2:11" s="54" customFormat="1" ht="15.75">
      <c r="B16" s="137" t="s">
        <v>125</v>
      </c>
      <c r="C16" s="132" t="s">
        <v>115</v>
      </c>
      <c r="D16" s="132">
        <v>17</v>
      </c>
      <c r="E16" s="133">
        <v>0.02</v>
      </c>
      <c r="F16" s="134">
        <v>42807</v>
      </c>
      <c r="G16" s="134">
        <v>42842</v>
      </c>
      <c r="H16" s="135">
        <v>101419340.81999999</v>
      </c>
    </row>
    <row r="17" spans="2:8" s="54" customFormat="1" ht="15.75">
      <c r="B17" s="137" t="s">
        <v>126</v>
      </c>
      <c r="C17" s="132" t="s">
        <v>124</v>
      </c>
      <c r="D17" s="132">
        <v>24</v>
      </c>
      <c r="E17" s="133">
        <v>5.5500000000000001E-2</v>
      </c>
      <c r="F17" s="134">
        <v>42800</v>
      </c>
      <c r="G17" s="134">
        <v>42984</v>
      </c>
      <c r="H17" s="135">
        <v>12213907.26</v>
      </c>
    </row>
    <row r="18" spans="2:8" s="54" customFormat="1" ht="18.75">
      <c r="B18" s="136" t="s">
        <v>116</v>
      </c>
      <c r="C18" s="132" t="s">
        <v>198</v>
      </c>
      <c r="D18" s="132">
        <v>3128</v>
      </c>
      <c r="E18" s="133">
        <v>1.0028E-2</v>
      </c>
      <c r="F18" s="134">
        <v>39651</v>
      </c>
      <c r="G18" s="134">
        <v>44573</v>
      </c>
      <c r="H18" s="135">
        <v>25318940.550000001</v>
      </c>
    </row>
    <row r="19" spans="2:8" s="127" customFormat="1" ht="7.5" customHeight="1">
      <c r="B19" s="138"/>
      <c r="C19" s="139"/>
      <c r="D19" s="139"/>
      <c r="E19" s="140"/>
      <c r="F19" s="141"/>
      <c r="G19" s="141"/>
      <c r="H19" s="142"/>
    </row>
    <row r="20" spans="2:8" s="54" customFormat="1">
      <c r="B20" s="197" t="s">
        <v>168</v>
      </c>
      <c r="C20" s="197"/>
      <c r="D20" s="197"/>
      <c r="E20" s="197"/>
      <c r="F20" s="197"/>
      <c r="G20" s="197"/>
      <c r="H20" s="114">
        <f>SUM(H8:H18)</f>
        <v>203629953.37</v>
      </c>
    </row>
    <row r="22" spans="2:8">
      <c r="B22" s="181" t="s">
        <v>199</v>
      </c>
    </row>
  </sheetData>
  <mergeCells count="3">
    <mergeCell ref="B20:G20"/>
    <mergeCell ref="B3:H3"/>
    <mergeCell ref="B4:H4"/>
  </mergeCells>
  <pageMargins left="0.7" right="0.7" top="0.75" bottom="0.75" header="0.3" footer="0.3"/>
  <pageSetup scale="75" orientation="portrait" horizontalDpi="4294967294" verticalDpi="4294967294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2:H14"/>
  <sheetViews>
    <sheetView showGridLines="0" zoomScaleNormal="100" workbookViewId="0">
      <selection activeCell="D25" sqref="D25"/>
    </sheetView>
  </sheetViews>
  <sheetFormatPr baseColWidth="10" defaultRowHeight="14.25"/>
  <cols>
    <col min="1" max="1" width="5.5" style="73" customWidth="1"/>
    <col min="2" max="2" width="53.25" style="73" customWidth="1"/>
    <col min="3" max="3" width="1.625" style="73" customWidth="1"/>
    <col min="4" max="4" width="18.625" style="73" bestFit="1" customWidth="1"/>
    <col min="5" max="5" width="11" style="73"/>
    <col min="6" max="6" width="42.625" style="73" customWidth="1"/>
    <col min="7" max="7" width="13.5" style="73" customWidth="1"/>
    <col min="8" max="16384" width="11" style="73"/>
  </cols>
  <sheetData>
    <row r="2" spans="2:8" ht="36">
      <c r="B2" s="79" t="s">
        <v>128</v>
      </c>
    </row>
    <row r="3" spans="2:8" ht="23.25">
      <c r="B3" s="193" t="s">
        <v>182</v>
      </c>
      <c r="C3" s="193"/>
      <c r="D3" s="193"/>
      <c r="E3" s="80"/>
      <c r="F3" s="80"/>
      <c r="G3" s="80"/>
      <c r="H3" s="80"/>
    </row>
    <row r="4" spans="2:8" ht="23.25">
      <c r="B4" s="194">
        <f>+'Nota 11'!B4:H4</f>
        <v>42825</v>
      </c>
      <c r="C4" s="194"/>
      <c r="D4" s="194"/>
      <c r="E4" s="80"/>
      <c r="F4" s="80"/>
      <c r="G4" s="80"/>
      <c r="H4" s="80"/>
    </row>
    <row r="6" spans="2:8" ht="16.5">
      <c r="B6" s="76" t="s">
        <v>129</v>
      </c>
      <c r="C6" s="68"/>
      <c r="D6" s="76" t="s">
        <v>130</v>
      </c>
    </row>
    <row r="7" spans="2:8" ht="9" customHeight="1">
      <c r="B7" s="82"/>
      <c r="C7" s="83"/>
      <c r="D7" s="82"/>
    </row>
    <row r="8" spans="2:8" s="54" customFormat="1" ht="16.5">
      <c r="B8" s="115" t="s">
        <v>131</v>
      </c>
      <c r="C8" s="116"/>
      <c r="D8" s="117">
        <v>52664250</v>
      </c>
    </row>
    <row r="9" spans="2:8" s="54" customFormat="1" ht="16.5">
      <c r="B9" s="115" t="s">
        <v>132</v>
      </c>
      <c r="C9" s="116"/>
      <c r="D9" s="125">
        <v>0</v>
      </c>
    </row>
    <row r="10" spans="2:8" s="54" customFormat="1" ht="16.5">
      <c r="B10" s="115" t="s">
        <v>133</v>
      </c>
      <c r="C10" s="116"/>
      <c r="D10" s="125">
        <v>0</v>
      </c>
    </row>
    <row r="11" spans="2:8" s="54" customFormat="1" ht="8.25" customHeight="1">
      <c r="B11" s="120"/>
      <c r="C11" s="119"/>
      <c r="D11" s="121"/>
    </row>
    <row r="12" spans="2:8" s="54" customFormat="1" ht="16.5">
      <c r="B12" s="62" t="s">
        <v>183</v>
      </c>
      <c r="C12" s="63"/>
      <c r="D12" s="124">
        <f>SUM(D8:D11)</f>
        <v>52664250</v>
      </c>
    </row>
    <row r="14" spans="2:8" ht="23.25">
      <c r="B14" s="198"/>
      <c r="C14" s="198"/>
      <c r="D14" s="198"/>
    </row>
  </sheetData>
  <mergeCells count="3">
    <mergeCell ref="B3:D3"/>
    <mergeCell ref="B14:D14"/>
    <mergeCell ref="B4:D4"/>
  </mergeCells>
  <pageMargins left="0.7" right="0.7" top="0.75" bottom="0.75" header="0.3" footer="0.3"/>
  <pageSetup scale="92" orientation="portrait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2:D13"/>
  <sheetViews>
    <sheetView showGridLines="0" zoomScaleNormal="100" workbookViewId="0">
      <selection activeCell="B15" sqref="B15"/>
    </sheetView>
  </sheetViews>
  <sheetFormatPr baseColWidth="10" defaultRowHeight="14.25"/>
  <cols>
    <col min="1" max="1" width="5.375" style="73" customWidth="1"/>
    <col min="2" max="2" width="53.5" style="73" customWidth="1"/>
    <col min="3" max="3" width="1.375" style="73" customWidth="1"/>
    <col min="4" max="4" width="16.625" style="73" customWidth="1"/>
    <col min="5" max="16384" width="11" style="73"/>
  </cols>
  <sheetData>
    <row r="2" spans="2:4" ht="36">
      <c r="B2" s="79" t="s">
        <v>138</v>
      </c>
    </row>
    <row r="3" spans="2:4" ht="20.25">
      <c r="B3" s="193" t="s">
        <v>184</v>
      </c>
      <c r="C3" s="193"/>
      <c r="D3" s="193"/>
    </row>
    <row r="4" spans="2:4" ht="15">
      <c r="B4" s="194">
        <f>+'Nota 12'!B4:D4</f>
        <v>42825</v>
      </c>
      <c r="C4" s="194"/>
      <c r="D4" s="194"/>
    </row>
    <row r="6" spans="2:4" ht="16.5">
      <c r="B6" s="76" t="s">
        <v>129</v>
      </c>
      <c r="C6" s="68"/>
      <c r="D6" s="76" t="s">
        <v>130</v>
      </c>
    </row>
    <row r="7" spans="2:4" ht="10.5" customHeight="1">
      <c r="B7" s="82"/>
      <c r="C7" s="83"/>
      <c r="D7" s="82"/>
    </row>
    <row r="8" spans="2:4" s="54" customFormat="1" ht="16.5">
      <c r="B8" s="115" t="s">
        <v>134</v>
      </c>
      <c r="C8" s="116"/>
      <c r="D8" s="117">
        <v>141000</v>
      </c>
    </row>
    <row r="9" spans="2:4" s="54" customFormat="1" ht="16.5">
      <c r="B9" s="115" t="s">
        <v>137</v>
      </c>
      <c r="C9" s="116"/>
      <c r="D9" s="117">
        <v>2000</v>
      </c>
    </row>
    <row r="10" spans="2:4" s="54" customFormat="1" ht="16.5">
      <c r="B10" s="115" t="s">
        <v>135</v>
      </c>
      <c r="C10" s="116"/>
      <c r="D10" s="117">
        <v>3962.23</v>
      </c>
    </row>
    <row r="11" spans="2:4" s="54" customFormat="1">
      <c r="B11" s="115" t="s">
        <v>136</v>
      </c>
      <c r="C11" s="119"/>
      <c r="D11" s="117">
        <v>10000</v>
      </c>
    </row>
    <row r="12" spans="2:4" s="54" customFormat="1" ht="9.75" customHeight="1">
      <c r="B12" s="120"/>
      <c r="C12" s="119"/>
      <c r="D12" s="121"/>
    </row>
    <row r="13" spans="2:4" s="54" customFormat="1" ht="16.5">
      <c r="B13" s="143" t="s">
        <v>169</v>
      </c>
      <c r="C13" s="63"/>
      <c r="D13" s="124">
        <f>SUM(D8:D11)</f>
        <v>156962.23000000001</v>
      </c>
    </row>
  </sheetData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B2:D10"/>
  <sheetViews>
    <sheetView showGridLines="0" zoomScaleNormal="100" workbookViewId="0">
      <selection activeCell="B21" sqref="B21"/>
    </sheetView>
  </sheetViews>
  <sheetFormatPr baseColWidth="10" defaultRowHeight="14.25"/>
  <cols>
    <col min="1" max="1" width="5.75" style="73" customWidth="1"/>
    <col min="2" max="2" width="53.5" style="73" customWidth="1"/>
    <col min="3" max="3" width="1.875" style="73" customWidth="1"/>
    <col min="4" max="4" width="16.625" style="73" customWidth="1"/>
    <col min="5" max="16384" width="11" style="73"/>
  </cols>
  <sheetData>
    <row r="2" spans="2:4" ht="36">
      <c r="B2" s="79" t="s">
        <v>139</v>
      </c>
    </row>
    <row r="3" spans="2:4" ht="20.25">
      <c r="B3" s="193" t="s">
        <v>185</v>
      </c>
      <c r="C3" s="193"/>
      <c r="D3" s="193"/>
    </row>
    <row r="4" spans="2:4" ht="15">
      <c r="B4" s="194">
        <f>+'Nota 13'!B4:D4</f>
        <v>42825</v>
      </c>
      <c r="C4" s="194"/>
      <c r="D4" s="194"/>
    </row>
    <row r="6" spans="2:4" ht="16.5">
      <c r="B6" s="76" t="s">
        <v>129</v>
      </c>
      <c r="C6" s="68"/>
      <c r="D6" s="76" t="s">
        <v>130</v>
      </c>
    </row>
    <row r="7" spans="2:4" ht="7.5" customHeight="1">
      <c r="B7" s="82"/>
      <c r="C7" s="83"/>
      <c r="D7" s="82"/>
    </row>
    <row r="8" spans="2:4" s="54" customFormat="1" ht="16.5">
      <c r="B8" s="115" t="s">
        <v>140</v>
      </c>
      <c r="C8" s="116"/>
      <c r="D8" s="117">
        <v>55771.88</v>
      </c>
    </row>
    <row r="9" spans="2:4" s="54" customFormat="1" ht="6" customHeight="1">
      <c r="B9" s="120"/>
      <c r="C9" s="119"/>
      <c r="D9" s="121"/>
    </row>
    <row r="10" spans="2:4" s="54" customFormat="1" ht="16.5">
      <c r="B10" s="62" t="s">
        <v>168</v>
      </c>
      <c r="C10" s="63"/>
      <c r="D10" s="124">
        <f>SUM(D8:D8)</f>
        <v>55771.88</v>
      </c>
    </row>
  </sheetData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B2:D11"/>
  <sheetViews>
    <sheetView showGridLines="0" zoomScaleNormal="100" workbookViewId="0">
      <selection activeCell="D18" sqref="D18"/>
    </sheetView>
  </sheetViews>
  <sheetFormatPr baseColWidth="10" defaultRowHeight="14.25"/>
  <cols>
    <col min="1" max="1" width="5.375" style="73" customWidth="1"/>
    <col min="2" max="2" width="33.75" style="73" customWidth="1"/>
    <col min="3" max="3" width="1.5" style="73" customWidth="1"/>
    <col min="4" max="4" width="22" style="73" customWidth="1"/>
    <col min="5" max="16384" width="11" style="73"/>
  </cols>
  <sheetData>
    <row r="2" spans="2:4" ht="36">
      <c r="B2" s="79" t="s">
        <v>141</v>
      </c>
    </row>
    <row r="3" spans="2:4" ht="20.25">
      <c r="B3" s="193" t="s">
        <v>186</v>
      </c>
      <c r="C3" s="193"/>
      <c r="D3" s="193"/>
    </row>
    <row r="4" spans="2:4" ht="15">
      <c r="B4" s="194">
        <f>+'Nota 14'!B4:D4</f>
        <v>42825</v>
      </c>
      <c r="C4" s="194"/>
      <c r="D4" s="194"/>
    </row>
    <row r="6" spans="2:4" ht="16.5">
      <c r="B6" s="76" t="s">
        <v>129</v>
      </c>
      <c r="C6" s="68"/>
      <c r="D6" s="76" t="s">
        <v>130</v>
      </c>
    </row>
    <row r="7" spans="2:4" ht="7.5" customHeight="1">
      <c r="B7" s="82"/>
      <c r="C7" s="83"/>
      <c r="D7" s="82"/>
    </row>
    <row r="8" spans="2:4" s="54" customFormat="1" ht="16.5">
      <c r="B8" s="115" t="s">
        <v>143</v>
      </c>
      <c r="C8" s="116"/>
      <c r="D8" s="117">
        <v>95500</v>
      </c>
    </row>
    <row r="9" spans="2:4" s="54" customFormat="1" ht="16.5">
      <c r="B9" s="144" t="s">
        <v>144</v>
      </c>
      <c r="C9" s="116"/>
      <c r="D9" s="117">
        <v>16500</v>
      </c>
    </row>
    <row r="10" spans="2:4" s="54" customFormat="1" ht="6" customHeight="1">
      <c r="B10" s="120"/>
      <c r="C10" s="119"/>
      <c r="D10" s="121"/>
    </row>
    <row r="11" spans="2:4" s="54" customFormat="1" ht="16.5">
      <c r="B11" s="62" t="s">
        <v>168</v>
      </c>
      <c r="C11" s="63"/>
      <c r="D11" s="124">
        <f>SUM(D8:D9)</f>
        <v>112000</v>
      </c>
    </row>
  </sheetData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B2:D12"/>
  <sheetViews>
    <sheetView showGridLines="0" zoomScaleNormal="100" workbookViewId="0">
      <selection activeCell="B16" sqref="B16"/>
    </sheetView>
  </sheetViews>
  <sheetFormatPr baseColWidth="10" defaultRowHeight="14.25"/>
  <cols>
    <col min="1" max="1" width="5.375" style="73" customWidth="1"/>
    <col min="2" max="2" width="33.75" style="73" customWidth="1"/>
    <col min="3" max="3" width="2.625" style="73" customWidth="1"/>
    <col min="4" max="4" width="22" style="73" customWidth="1"/>
    <col min="5" max="16384" width="11" style="73"/>
  </cols>
  <sheetData>
    <row r="2" spans="2:4" ht="27" customHeight="1">
      <c r="B2" s="79" t="s">
        <v>142</v>
      </c>
    </row>
    <row r="3" spans="2:4" ht="20.25">
      <c r="B3" s="193" t="s">
        <v>187</v>
      </c>
      <c r="C3" s="193"/>
      <c r="D3" s="193"/>
    </row>
    <row r="4" spans="2:4" ht="15">
      <c r="B4" s="194">
        <f>+'Nota 15'!B4:D4</f>
        <v>42825</v>
      </c>
      <c r="C4" s="194"/>
      <c r="D4" s="194"/>
    </row>
    <row r="6" spans="2:4" ht="16.5">
      <c r="B6" s="76" t="s">
        <v>129</v>
      </c>
      <c r="C6" s="68"/>
      <c r="D6" s="76" t="s">
        <v>130</v>
      </c>
    </row>
    <row r="7" spans="2:4" ht="7.5" customHeight="1">
      <c r="B7" s="82"/>
      <c r="C7" s="83"/>
      <c r="D7" s="82"/>
    </row>
    <row r="8" spans="2:4" s="54" customFormat="1" ht="16.5">
      <c r="B8" s="115" t="s">
        <v>145</v>
      </c>
      <c r="C8" s="116"/>
      <c r="D8" s="117">
        <v>4500</v>
      </c>
    </row>
    <row r="9" spans="2:4" s="54" customFormat="1" ht="16.5">
      <c r="B9" s="115" t="s">
        <v>146</v>
      </c>
      <c r="C9" s="116"/>
      <c r="D9" s="117">
        <v>357475.63</v>
      </c>
    </row>
    <row r="10" spans="2:4" s="54" customFormat="1" ht="16.5">
      <c r="B10" s="115" t="s">
        <v>147</v>
      </c>
      <c r="C10" s="116"/>
      <c r="D10" s="117">
        <v>18412.53</v>
      </c>
    </row>
    <row r="11" spans="2:4" s="54" customFormat="1" ht="6" customHeight="1">
      <c r="B11" s="120"/>
      <c r="C11" s="119"/>
      <c r="D11" s="121"/>
    </row>
    <row r="12" spans="2:4" s="54" customFormat="1" ht="16.5">
      <c r="B12" s="62" t="s">
        <v>168</v>
      </c>
      <c r="C12" s="63"/>
      <c r="D12" s="124">
        <f>SUM(D8:D11)</f>
        <v>380388.16000000003</v>
      </c>
    </row>
  </sheetData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showGridLines="0" zoomScaleNormal="100" workbookViewId="0">
      <selection activeCell="C13" sqref="C13"/>
    </sheetView>
  </sheetViews>
  <sheetFormatPr baseColWidth="10" defaultRowHeight="14.25"/>
  <cols>
    <col min="1" max="1" width="4.75" customWidth="1"/>
    <col min="2" max="2" width="49.875" customWidth="1"/>
    <col min="3" max="3" width="14.5" customWidth="1"/>
    <col min="4" max="4" width="17.625" customWidth="1"/>
    <col min="5" max="5" width="1.875" customWidth="1"/>
    <col min="6" max="6" width="16" bestFit="1" customWidth="1"/>
    <col min="7" max="7" width="3.25" customWidth="1"/>
  </cols>
  <sheetData>
    <row r="1" spans="1:6" ht="15" thickBot="1"/>
    <row r="2" spans="1:6" ht="16.5" thickTop="1" thickBot="1">
      <c r="B2" s="190" t="s">
        <v>192</v>
      </c>
      <c r="C2" s="191"/>
      <c r="D2" s="191"/>
      <c r="E2" s="191"/>
      <c r="F2" s="192"/>
    </row>
    <row r="3" spans="1:6" ht="6.75" customHeight="1" thickTop="1" thickBot="1">
      <c r="D3" s="2"/>
    </row>
    <row r="4" spans="1:6" ht="16.5" thickTop="1" thickBot="1">
      <c r="B4" s="190" t="s">
        <v>71</v>
      </c>
      <c r="C4" s="191"/>
      <c r="D4" s="191"/>
      <c r="E4" s="191"/>
      <c r="F4" s="192"/>
    </row>
    <row r="5" spans="1:6" ht="7.5" customHeight="1" thickTop="1" thickBot="1">
      <c r="D5" s="2"/>
    </row>
    <row r="6" spans="1:6" ht="16.5" thickTop="1" thickBot="1">
      <c r="B6" s="190" t="str">
        <f>+'Balance Comprobación'!B6:D6</f>
        <v>Al 31 de Marzo de 2017</v>
      </c>
      <c r="C6" s="191"/>
      <c r="D6" s="191"/>
      <c r="E6" s="191"/>
      <c r="F6" s="192"/>
    </row>
    <row r="7" spans="1:6" ht="15" thickTop="1">
      <c r="B7" s="8"/>
    </row>
    <row r="8" spans="1:6" ht="15">
      <c r="A8" s="8"/>
      <c r="B8" s="9" t="s">
        <v>32</v>
      </c>
      <c r="C8" s="8"/>
      <c r="D8" s="40" t="s">
        <v>86</v>
      </c>
      <c r="E8" s="8"/>
      <c r="F8" s="41" t="s">
        <v>76</v>
      </c>
    </row>
    <row r="9" spans="1:6">
      <c r="A9" s="8"/>
      <c r="B9" s="9"/>
      <c r="C9" s="8"/>
      <c r="D9" s="8"/>
      <c r="E9" s="8"/>
    </row>
    <row r="10" spans="1:6" ht="16.5">
      <c r="A10" s="8"/>
      <c r="B10" s="8" t="s">
        <v>21</v>
      </c>
      <c r="C10" s="47" t="s">
        <v>22</v>
      </c>
      <c r="D10" s="164">
        <v>8.5399999999999991</v>
      </c>
      <c r="E10" s="165"/>
      <c r="F10" s="39">
        <v>24.76</v>
      </c>
    </row>
    <row r="11" spans="1:6" ht="16.5">
      <c r="A11" s="8"/>
      <c r="B11" s="8" t="s">
        <v>34</v>
      </c>
      <c r="C11" s="47" t="s">
        <v>23</v>
      </c>
      <c r="D11" s="164">
        <v>390884.85</v>
      </c>
      <c r="E11" s="165"/>
      <c r="F11" s="39">
        <v>1099469.26</v>
      </c>
    </row>
    <row r="12" spans="1:6" ht="16.5">
      <c r="A12" s="8"/>
      <c r="B12" s="8" t="s">
        <v>35</v>
      </c>
      <c r="C12" s="47" t="s">
        <v>24</v>
      </c>
      <c r="D12" s="164">
        <v>128150.91</v>
      </c>
      <c r="E12" s="165"/>
      <c r="F12" s="39">
        <v>330526.06999999995</v>
      </c>
    </row>
    <row r="13" spans="1:6" ht="16.5">
      <c r="A13" s="8"/>
      <c r="B13" s="8" t="s">
        <v>36</v>
      </c>
      <c r="C13" s="47" t="s">
        <v>25</v>
      </c>
      <c r="D13" s="164">
        <v>40</v>
      </c>
      <c r="E13" s="165"/>
      <c r="F13" s="39">
        <v>68.34</v>
      </c>
    </row>
    <row r="14" spans="1:6" ht="16.5">
      <c r="A14" s="8"/>
      <c r="B14" s="8"/>
      <c r="C14" s="5"/>
      <c r="D14" s="4"/>
      <c r="E14" s="8"/>
    </row>
    <row r="15" spans="1:6" ht="17.25" thickBot="1">
      <c r="A15" s="8"/>
      <c r="B15" s="9" t="s">
        <v>26</v>
      </c>
      <c r="C15" s="5"/>
      <c r="D15" s="42">
        <f>SUM(D10:D13)</f>
        <v>519084.29999999993</v>
      </c>
      <c r="E15" s="10"/>
      <c r="F15" s="42">
        <f>SUM(F10:F13)</f>
        <v>1430088.43</v>
      </c>
    </row>
    <row r="16" spans="1:6" ht="17.25" thickTop="1">
      <c r="A16" s="8"/>
      <c r="B16" s="8"/>
      <c r="C16" s="5"/>
      <c r="D16" s="4"/>
      <c r="E16" s="8"/>
    </row>
    <row r="17" spans="1:6" ht="16.5">
      <c r="A17" s="8"/>
      <c r="B17" s="9" t="s">
        <v>33</v>
      </c>
      <c r="C17" s="5"/>
      <c r="D17" s="4"/>
      <c r="E17" s="8"/>
    </row>
    <row r="18" spans="1:6" ht="12" customHeight="1">
      <c r="A18" s="8"/>
      <c r="B18" s="8"/>
      <c r="C18" s="5"/>
      <c r="D18" s="4"/>
      <c r="E18" s="8"/>
    </row>
    <row r="19" spans="1:6" ht="16.5">
      <c r="A19" s="8"/>
      <c r="B19" s="8" t="s">
        <v>37</v>
      </c>
      <c r="C19" s="50" t="s">
        <v>27</v>
      </c>
      <c r="D19" s="164">
        <v>0</v>
      </c>
      <c r="E19" s="165"/>
      <c r="F19" s="39">
        <v>2242.5</v>
      </c>
    </row>
    <row r="20" spans="1:6" ht="16.5">
      <c r="A20" s="8"/>
      <c r="B20" s="8" t="s">
        <v>38</v>
      </c>
      <c r="C20" s="47" t="s">
        <v>28</v>
      </c>
      <c r="D20" s="164">
        <v>8033.55</v>
      </c>
      <c r="E20" s="165"/>
      <c r="F20" s="39">
        <v>20555.43</v>
      </c>
    </row>
    <row r="21" spans="1:6" ht="16.5">
      <c r="A21" s="8"/>
      <c r="B21" s="8" t="s">
        <v>39</v>
      </c>
      <c r="C21" s="47" t="s">
        <v>29</v>
      </c>
      <c r="D21" s="164">
        <v>13.28</v>
      </c>
      <c r="E21" s="165"/>
      <c r="F21" s="39">
        <v>68.09</v>
      </c>
    </row>
    <row r="22" spans="1:6" ht="16.5">
      <c r="A22" s="8"/>
      <c r="B22" s="8"/>
      <c r="C22" s="3"/>
      <c r="D22" s="6"/>
      <c r="E22" s="8"/>
    </row>
    <row r="23" spans="1:6" ht="17.25" thickBot="1">
      <c r="A23" s="8"/>
      <c r="B23" s="9" t="s">
        <v>30</v>
      </c>
      <c r="C23" s="3"/>
      <c r="D23" s="42">
        <f>SUM(D19:D21)</f>
        <v>8046.83</v>
      </c>
      <c r="E23" s="10"/>
      <c r="F23" s="42">
        <f>SUM(F19:F21)</f>
        <v>22866.02</v>
      </c>
    </row>
    <row r="24" spans="1:6" ht="17.25" thickTop="1">
      <c r="A24" s="8"/>
      <c r="B24" s="9"/>
      <c r="C24" s="3"/>
      <c r="D24" s="6"/>
      <c r="E24" s="8"/>
    </row>
    <row r="25" spans="1:6" ht="16.5">
      <c r="A25" s="8"/>
      <c r="B25" s="8"/>
      <c r="C25" s="3"/>
      <c r="D25" s="6"/>
      <c r="E25" s="8"/>
    </row>
    <row r="26" spans="1:6" ht="17.25" thickBot="1">
      <c r="A26" s="8"/>
      <c r="B26" s="10" t="s">
        <v>31</v>
      </c>
      <c r="C26" s="7"/>
      <c r="D26" s="43">
        <f>+D15-D23</f>
        <v>511037.46999999991</v>
      </c>
      <c r="E26" s="10"/>
      <c r="F26" s="43">
        <f>+F15-F23</f>
        <v>1407222.41</v>
      </c>
    </row>
    <row r="27" spans="1:6">
      <c r="A27" s="8"/>
      <c r="B27" s="8"/>
      <c r="C27" s="8"/>
      <c r="D27" s="8"/>
      <c r="E27" s="8"/>
    </row>
    <row r="28" spans="1:6">
      <c r="A28" s="8"/>
      <c r="B28" s="8"/>
      <c r="C28" s="8"/>
      <c r="D28" s="8"/>
      <c r="E28" s="8"/>
    </row>
    <row r="29" spans="1:6">
      <c r="A29" s="8"/>
      <c r="B29" s="8"/>
      <c r="C29" s="8"/>
      <c r="D29" s="8"/>
      <c r="E29" s="8"/>
    </row>
    <row r="30" spans="1:6">
      <c r="A30" s="8"/>
      <c r="B30" s="8"/>
      <c r="C30" s="8"/>
      <c r="D30" s="8"/>
      <c r="E30" s="8"/>
    </row>
    <row r="31" spans="1:6">
      <c r="A31" s="8"/>
      <c r="B31" s="8"/>
      <c r="C31" s="8"/>
      <c r="D31" s="8"/>
      <c r="E31" s="8"/>
    </row>
    <row r="32" spans="1:6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8"/>
      <c r="B34" s="8"/>
      <c r="C34" s="8"/>
      <c r="D34" s="8"/>
      <c r="E34" s="8"/>
    </row>
  </sheetData>
  <mergeCells count="3">
    <mergeCell ref="B2:F2"/>
    <mergeCell ref="B4:F4"/>
    <mergeCell ref="B6:F6"/>
  </mergeCells>
  <hyperlinks>
    <hyperlink ref="C10" location="'Nota 1'!D12" display="Nota 1"/>
    <hyperlink ref="C11" location="'Nota 2'!D11" display="Nota 2"/>
    <hyperlink ref="C12" location="'Nota 3'!D12" display="Nota 3"/>
    <hyperlink ref="C13" location="'Nota 4'!D9" display="Nota 4"/>
    <hyperlink ref="C19" location="'Nota 5'!D9" display="Nota 5"/>
    <hyperlink ref="C20" location="'Nota 6'!D9" display="Nota 6"/>
    <hyperlink ref="C21" location="'Nota 7'!D9" display="Nota 7"/>
  </hyperlinks>
  <pageMargins left="0.7" right="0.7" top="0.75" bottom="0.75" header="0.3" footer="0.3"/>
  <pageSetup scale="76" orientation="portrait" horizontalDpi="4294967294" vertic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B2:J16"/>
  <sheetViews>
    <sheetView showGridLines="0" zoomScaleNormal="100" workbookViewId="0">
      <selection activeCell="J23" sqref="J23"/>
    </sheetView>
  </sheetViews>
  <sheetFormatPr baseColWidth="10" defaultRowHeight="14.25"/>
  <cols>
    <col min="1" max="1" width="3.625" style="73" customWidth="1"/>
    <col min="2" max="2" width="13.75" style="73" customWidth="1"/>
    <col min="3" max="3" width="1.25" style="73" customWidth="1"/>
    <col min="4" max="4" width="12.375" style="73" customWidth="1"/>
    <col min="5" max="5" width="1" style="73" customWidth="1"/>
    <col min="6" max="6" width="44" style="73" customWidth="1"/>
    <col min="7" max="7" width="1.5" style="73" customWidth="1"/>
    <col min="8" max="8" width="14" style="73" customWidth="1"/>
    <col min="9" max="9" width="1.375" style="73" customWidth="1"/>
    <col min="10" max="10" width="19.125" style="73" bestFit="1" customWidth="1"/>
    <col min="11" max="16384" width="11" style="73"/>
  </cols>
  <sheetData>
    <row r="2" spans="2:10" ht="27" customHeight="1">
      <c r="B2" s="79" t="s">
        <v>148</v>
      </c>
    </row>
    <row r="3" spans="2:10" ht="20.25">
      <c r="B3" s="193" t="s">
        <v>188</v>
      </c>
      <c r="C3" s="193"/>
      <c r="D3" s="193"/>
      <c r="E3" s="193"/>
      <c r="F3" s="193"/>
      <c r="G3" s="193"/>
      <c r="H3" s="193"/>
      <c r="I3" s="193"/>
      <c r="J3" s="193"/>
    </row>
    <row r="4" spans="2:10" ht="15">
      <c r="B4" s="194">
        <f>+'Nota 16'!B4:D4</f>
        <v>42825</v>
      </c>
      <c r="C4" s="194"/>
      <c r="D4" s="194"/>
      <c r="E4" s="194"/>
      <c r="F4" s="194"/>
      <c r="G4" s="194"/>
      <c r="H4" s="194"/>
      <c r="I4" s="194"/>
      <c r="J4" s="194"/>
    </row>
    <row r="6" spans="2:10">
      <c r="B6" s="93" t="s">
        <v>149</v>
      </c>
      <c r="C6" s="77"/>
      <c r="D6" s="93" t="s">
        <v>150</v>
      </c>
      <c r="E6" s="77"/>
      <c r="F6" s="76"/>
      <c r="G6" s="94"/>
      <c r="H6" s="93" t="s">
        <v>103</v>
      </c>
      <c r="I6" s="94"/>
      <c r="J6" s="93" t="s">
        <v>127</v>
      </c>
    </row>
    <row r="7" spans="2:10" ht="6" customHeight="1">
      <c r="B7" s="95"/>
      <c r="C7" s="77"/>
      <c r="D7" s="95"/>
      <c r="E7" s="77"/>
      <c r="F7" s="77"/>
      <c r="G7" s="77"/>
      <c r="H7" s="95"/>
      <c r="I7" s="77"/>
      <c r="J7" s="95"/>
    </row>
    <row r="8" spans="2:10" s="54" customFormat="1">
      <c r="B8" s="145" t="s">
        <v>151</v>
      </c>
      <c r="C8" s="65"/>
      <c r="D8" s="145"/>
      <c r="E8" s="65"/>
      <c r="F8" s="146" t="s">
        <v>12</v>
      </c>
      <c r="G8" s="147"/>
      <c r="H8" s="117"/>
      <c r="I8" s="174"/>
      <c r="J8" s="117">
        <f>SUM(H9:H10)</f>
        <v>894781698.89999998</v>
      </c>
    </row>
    <row r="9" spans="2:10" s="54" customFormat="1">
      <c r="B9" s="145"/>
      <c r="C9" s="65"/>
      <c r="D9" s="145" t="s">
        <v>152</v>
      </c>
      <c r="E9" s="65"/>
      <c r="F9" s="146" t="s">
        <v>12</v>
      </c>
      <c r="G9" s="147"/>
      <c r="H9" s="117">
        <v>898718198.89999998</v>
      </c>
      <c r="I9" s="174"/>
      <c r="J9" s="175"/>
    </row>
    <row r="10" spans="2:10" s="54" customFormat="1">
      <c r="B10" s="145"/>
      <c r="C10" s="65"/>
      <c r="D10" s="145" t="s">
        <v>153</v>
      </c>
      <c r="E10" s="65"/>
      <c r="F10" s="146" t="s">
        <v>154</v>
      </c>
      <c r="G10" s="147"/>
      <c r="H10" s="117">
        <v>-3936500</v>
      </c>
      <c r="I10" s="174"/>
      <c r="J10" s="175"/>
    </row>
    <row r="11" spans="2:10" s="54" customFormat="1">
      <c r="B11" s="148" t="s">
        <v>155</v>
      </c>
      <c r="C11" s="149"/>
      <c r="D11" s="148"/>
      <c r="E11" s="149"/>
      <c r="F11" s="150" t="s">
        <v>156</v>
      </c>
      <c r="G11" s="151"/>
      <c r="H11" s="117"/>
      <c r="I11" s="176"/>
      <c r="J11" s="175">
        <f>SUM(H12:H14)</f>
        <v>-724251500</v>
      </c>
    </row>
    <row r="12" spans="2:10" s="54" customFormat="1">
      <c r="B12" s="145"/>
      <c r="C12" s="65"/>
      <c r="D12" s="152" t="s">
        <v>157</v>
      </c>
      <c r="E12" s="153"/>
      <c r="F12" s="154" t="s">
        <v>160</v>
      </c>
      <c r="G12" s="155"/>
      <c r="H12" s="177">
        <v>-716375867.99000001</v>
      </c>
      <c r="I12" s="178"/>
      <c r="J12" s="179"/>
    </row>
    <row r="13" spans="2:10" s="54" customFormat="1">
      <c r="B13" s="145"/>
      <c r="C13" s="65"/>
      <c r="D13" s="152" t="s">
        <v>159</v>
      </c>
      <c r="E13" s="153"/>
      <c r="F13" s="154" t="s">
        <v>161</v>
      </c>
      <c r="G13" s="155"/>
      <c r="H13" s="177">
        <v>-1715304.8</v>
      </c>
      <c r="I13" s="178"/>
      <c r="J13" s="177"/>
    </row>
    <row r="14" spans="2:10" s="54" customFormat="1">
      <c r="B14" s="145"/>
      <c r="C14" s="65"/>
      <c r="D14" s="152" t="s">
        <v>158</v>
      </c>
      <c r="E14" s="153"/>
      <c r="F14" s="154" t="s">
        <v>189</v>
      </c>
      <c r="G14" s="155"/>
      <c r="H14" s="177">
        <v>-6160327.21</v>
      </c>
      <c r="I14" s="178"/>
      <c r="J14" s="177"/>
    </row>
    <row r="15" spans="2:10" s="54" customFormat="1" ht="7.5" customHeight="1">
      <c r="B15" s="65"/>
      <c r="C15" s="65"/>
      <c r="D15" s="65"/>
      <c r="E15" s="65"/>
      <c r="F15" s="65"/>
      <c r="G15" s="65"/>
      <c r="H15" s="156"/>
      <c r="I15" s="65"/>
      <c r="J15" s="156"/>
    </row>
    <row r="16" spans="2:10" s="54" customFormat="1">
      <c r="B16" s="157"/>
      <c r="C16" s="65"/>
      <c r="D16" s="157"/>
      <c r="E16" s="65"/>
      <c r="F16" s="62" t="s">
        <v>127</v>
      </c>
      <c r="G16" s="147"/>
      <c r="H16" s="158"/>
      <c r="I16" s="147"/>
      <c r="J16" s="180">
        <f>SUM(J7:J14)</f>
        <v>170530198.89999998</v>
      </c>
    </row>
  </sheetData>
  <mergeCells count="2">
    <mergeCell ref="B3:J3"/>
    <mergeCell ref="B4:J4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1"/>
  <ignoredErrors>
    <ignoredError sqref="B8 B1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B2:J11"/>
  <sheetViews>
    <sheetView showGridLines="0" zoomScaleNormal="100" workbookViewId="0">
      <selection activeCell="F9" sqref="F9"/>
    </sheetView>
  </sheetViews>
  <sheetFormatPr baseColWidth="10" defaultRowHeight="14.25"/>
  <cols>
    <col min="1" max="1" width="5.125" style="73" customWidth="1"/>
    <col min="2" max="2" width="35.75" style="73" customWidth="1"/>
    <col min="3" max="3" width="2.375" style="73" customWidth="1"/>
    <col min="4" max="4" width="19.5" style="73" customWidth="1"/>
    <col min="5" max="16384" width="11" style="73"/>
  </cols>
  <sheetData>
    <row r="2" spans="2:10" ht="36">
      <c r="B2" s="79" t="s">
        <v>162</v>
      </c>
    </row>
    <row r="3" spans="2:10" ht="23.25">
      <c r="B3" s="193" t="s">
        <v>190</v>
      </c>
      <c r="C3" s="193"/>
      <c r="D3" s="193"/>
      <c r="E3" s="80"/>
      <c r="F3" s="80"/>
      <c r="G3" s="80"/>
      <c r="H3" s="80"/>
      <c r="I3" s="80"/>
      <c r="J3" s="80"/>
    </row>
    <row r="4" spans="2:10" ht="23.25">
      <c r="B4" s="194">
        <f>+'Nota 17'!B4:J4</f>
        <v>42825</v>
      </c>
      <c r="C4" s="194"/>
      <c r="D4" s="194"/>
      <c r="E4" s="80"/>
      <c r="F4" s="80"/>
      <c r="G4" s="80"/>
      <c r="H4" s="80"/>
      <c r="I4" s="80"/>
      <c r="J4" s="80"/>
    </row>
    <row r="6" spans="2:10" ht="16.5">
      <c r="B6" s="76" t="s">
        <v>129</v>
      </c>
      <c r="C6" s="68"/>
      <c r="D6" s="76" t="s">
        <v>130</v>
      </c>
    </row>
    <row r="7" spans="2:10" ht="7.5" customHeight="1">
      <c r="B7" s="82"/>
      <c r="C7" s="83"/>
      <c r="D7" s="82"/>
    </row>
    <row r="8" spans="2:10" s="54" customFormat="1" ht="16.5">
      <c r="B8" s="115" t="s">
        <v>66</v>
      </c>
      <c r="C8" s="116"/>
      <c r="D8" s="117">
        <v>23044660</v>
      </c>
    </row>
    <row r="9" spans="2:10" s="54" customFormat="1" ht="16.5">
      <c r="B9" s="115" t="s">
        <v>68</v>
      </c>
      <c r="C9" s="116"/>
      <c r="D9" s="117">
        <v>115536500</v>
      </c>
    </row>
    <row r="10" spans="2:10" s="54" customFormat="1" ht="4.5" customHeight="1">
      <c r="B10" s="120"/>
      <c r="C10" s="119"/>
      <c r="D10" s="121"/>
    </row>
    <row r="11" spans="2:10" s="54" customFormat="1" ht="16.5">
      <c r="B11" s="62" t="s">
        <v>168</v>
      </c>
      <c r="C11" s="63"/>
      <c r="D11" s="124">
        <f>SUM(D8:D10)</f>
        <v>138581160</v>
      </c>
    </row>
  </sheetData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B2:E11"/>
  <sheetViews>
    <sheetView showGridLines="0" zoomScaleNormal="100" workbookViewId="0">
      <selection activeCell="D20" sqref="D20"/>
    </sheetView>
  </sheetViews>
  <sheetFormatPr baseColWidth="10" defaultRowHeight="14.25"/>
  <cols>
    <col min="1" max="1" width="5.625" style="73" customWidth="1"/>
    <col min="2" max="2" width="38.375" style="73" customWidth="1"/>
    <col min="3" max="3" width="1.625" style="73" customWidth="1"/>
    <col min="4" max="4" width="20.75" style="73" customWidth="1"/>
    <col min="5" max="16384" width="11" style="73"/>
  </cols>
  <sheetData>
    <row r="2" spans="2:5" ht="36">
      <c r="B2" s="79" t="s">
        <v>165</v>
      </c>
    </row>
    <row r="3" spans="2:5" ht="23.25">
      <c r="B3" s="193" t="s">
        <v>191</v>
      </c>
      <c r="C3" s="193"/>
      <c r="D3" s="193"/>
      <c r="E3" s="80"/>
    </row>
    <row r="4" spans="2:5" ht="23.25">
      <c r="B4" s="194">
        <f>+'Nota 18'!B4:D4</f>
        <v>42825</v>
      </c>
      <c r="C4" s="194"/>
      <c r="D4" s="194"/>
      <c r="E4" s="80"/>
    </row>
    <row r="6" spans="2:5" ht="16.5">
      <c r="B6" s="76" t="s">
        <v>129</v>
      </c>
      <c r="C6" s="68"/>
      <c r="D6" s="76" t="s">
        <v>130</v>
      </c>
    </row>
    <row r="7" spans="2:5" ht="5.25" customHeight="1">
      <c r="B7" s="82"/>
      <c r="C7" s="83"/>
      <c r="D7" s="82"/>
    </row>
    <row r="8" spans="2:5" s="54" customFormat="1" ht="16.5">
      <c r="B8" s="126" t="s">
        <v>70</v>
      </c>
      <c r="C8" s="116"/>
      <c r="D8" s="117">
        <v>1126250</v>
      </c>
    </row>
    <row r="9" spans="2:5" s="54" customFormat="1" ht="4.5" customHeight="1">
      <c r="B9" s="120"/>
      <c r="C9" s="119"/>
      <c r="D9" s="121"/>
    </row>
    <row r="10" spans="2:5" s="54" customFormat="1" ht="16.5">
      <c r="B10" s="62" t="s">
        <v>168</v>
      </c>
      <c r="C10" s="63"/>
      <c r="D10" s="124">
        <f>SUM(D8:D9)</f>
        <v>1126250</v>
      </c>
    </row>
    <row r="11" spans="2:5" s="54" customFormat="1"/>
  </sheetData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F41"/>
  <sheetViews>
    <sheetView showGridLines="0" zoomScaleNormal="100" workbookViewId="0">
      <selection activeCell="C13" sqref="C13"/>
    </sheetView>
  </sheetViews>
  <sheetFormatPr baseColWidth="10" defaultRowHeight="14.25"/>
  <cols>
    <col min="1" max="1" width="3.75" customWidth="1"/>
    <col min="2" max="2" width="53.75" customWidth="1"/>
    <col min="3" max="3" width="13.25" customWidth="1"/>
    <col min="4" max="4" width="21.375" customWidth="1"/>
    <col min="5" max="5" width="19.75" customWidth="1"/>
    <col min="6" max="6" width="12.625" customWidth="1"/>
  </cols>
  <sheetData>
    <row r="1" spans="2:5" ht="15" thickBot="1"/>
    <row r="2" spans="2:5" ht="16.5" thickTop="1" thickBot="1">
      <c r="B2" s="190" t="s">
        <v>192</v>
      </c>
      <c r="C2" s="191"/>
      <c r="D2" s="191"/>
      <c r="E2" s="192"/>
    </row>
    <row r="3" spans="2:5" ht="5.25" customHeight="1" thickTop="1" thickBot="1">
      <c r="D3" s="2"/>
    </row>
    <row r="4" spans="2:5" ht="16.5" thickTop="1" thickBot="1">
      <c r="B4" s="190" t="s">
        <v>72</v>
      </c>
      <c r="C4" s="191"/>
      <c r="D4" s="191"/>
      <c r="E4" s="192"/>
    </row>
    <row r="5" spans="2:5" ht="6" customHeight="1" thickTop="1" thickBot="1">
      <c r="B5" s="49"/>
      <c r="D5" s="2"/>
    </row>
    <row r="6" spans="2:5" ht="16.5" thickTop="1" thickBot="1">
      <c r="B6" s="190" t="str">
        <f>+'Estado de Resultados'!B6:D6</f>
        <v>Al 31 de Marzo de 2017</v>
      </c>
      <c r="C6" s="191"/>
      <c r="D6" s="191"/>
      <c r="E6" s="192"/>
    </row>
    <row r="7" spans="2:5" ht="15" thickTop="1"/>
    <row r="8" spans="2:5" ht="18.75">
      <c r="B8" s="31" t="s">
        <v>40</v>
      </c>
      <c r="C8" s="14"/>
      <c r="D8" s="13"/>
      <c r="E8" s="13"/>
    </row>
    <row r="9" spans="2:5" ht="10.5" customHeight="1">
      <c r="B9" s="11"/>
      <c r="C9" s="14"/>
      <c r="D9" s="13"/>
      <c r="E9" s="13"/>
    </row>
    <row r="10" spans="2:5" ht="15">
      <c r="B10" s="13" t="s">
        <v>41</v>
      </c>
      <c r="C10" s="47" t="s">
        <v>43</v>
      </c>
      <c r="D10" s="16">
        <v>101459327.47</v>
      </c>
      <c r="E10" s="13"/>
    </row>
    <row r="11" spans="2:5" ht="15">
      <c r="B11" s="13" t="s">
        <v>42</v>
      </c>
      <c r="C11" s="47" t="s">
        <v>45</v>
      </c>
      <c r="D11" s="16">
        <v>56759750</v>
      </c>
      <c r="E11" s="13"/>
    </row>
    <row r="12" spans="2:5" ht="15">
      <c r="B12" s="13" t="s">
        <v>44</v>
      </c>
      <c r="C12" s="47" t="s">
        <v>47</v>
      </c>
      <c r="D12" s="16">
        <v>631700.32999999996</v>
      </c>
      <c r="E12" s="13"/>
    </row>
    <row r="13" spans="2:5" ht="15">
      <c r="B13" s="13" t="s">
        <v>46</v>
      </c>
      <c r="C13" s="47" t="s">
        <v>53</v>
      </c>
      <c r="D13" s="16">
        <v>203629953.37</v>
      </c>
      <c r="E13" s="13"/>
    </row>
    <row r="14" spans="2:5" ht="7.5" customHeight="1">
      <c r="B14" s="13"/>
      <c r="C14" s="15"/>
      <c r="D14" s="16"/>
      <c r="E14" s="13"/>
    </row>
    <row r="15" spans="2:5" ht="15.75">
      <c r="B15" s="11" t="s">
        <v>48</v>
      </c>
      <c r="C15" s="14"/>
      <c r="D15" s="17">
        <f>SUM(D10:D14)</f>
        <v>362480731.17000002</v>
      </c>
      <c r="E15" s="13"/>
    </row>
    <row r="16" spans="2:5" ht="5.25" customHeight="1">
      <c r="B16" s="13"/>
      <c r="C16" s="15"/>
      <c r="D16" s="13"/>
      <c r="E16" s="13"/>
    </row>
    <row r="17" spans="2:5" ht="15.75">
      <c r="B17" s="11" t="s">
        <v>49</v>
      </c>
      <c r="C17" s="14"/>
      <c r="D17" s="13"/>
      <c r="E17" s="18">
        <f>+D15</f>
        <v>362480731.17000002</v>
      </c>
    </row>
    <row r="18" spans="2:5" ht="15">
      <c r="B18" s="13"/>
      <c r="C18" s="15"/>
      <c r="D18" s="13"/>
      <c r="E18" s="13"/>
    </row>
    <row r="19" spans="2:5" ht="18.75">
      <c r="B19" s="31" t="s">
        <v>50</v>
      </c>
      <c r="C19" s="14"/>
      <c r="D19" s="13"/>
      <c r="E19" s="13"/>
    </row>
    <row r="20" spans="2:5" ht="9" customHeight="1">
      <c r="B20" s="11"/>
      <c r="C20" s="14"/>
      <c r="D20" s="13"/>
      <c r="E20" s="13"/>
    </row>
    <row r="21" spans="2:5" ht="15.75">
      <c r="B21" s="11" t="s">
        <v>51</v>
      </c>
      <c r="C21" s="14"/>
      <c r="D21" s="13"/>
      <c r="E21" s="13"/>
    </row>
    <row r="22" spans="2:5" ht="9" customHeight="1">
      <c r="B22" s="11"/>
      <c r="C22" s="14"/>
      <c r="D22" s="13"/>
      <c r="E22" s="13"/>
    </row>
    <row r="23" spans="2:5" ht="15">
      <c r="B23" s="13" t="s">
        <v>52</v>
      </c>
      <c r="C23" s="47" t="s">
        <v>55</v>
      </c>
      <c r="D23" s="16">
        <v>52664250</v>
      </c>
      <c r="E23" s="19"/>
    </row>
    <row r="24" spans="2:5" ht="27">
      <c r="B24" s="46" t="s">
        <v>54</v>
      </c>
      <c r="C24" s="47" t="s">
        <v>57</v>
      </c>
      <c r="D24" s="16">
        <v>156962.23000000001</v>
      </c>
      <c r="E24" s="19"/>
    </row>
    <row r="25" spans="2:5" ht="15">
      <c r="B25" s="20" t="s">
        <v>56</v>
      </c>
      <c r="C25" s="47" t="s">
        <v>59</v>
      </c>
      <c r="D25" s="16">
        <v>55771.88</v>
      </c>
      <c r="E25" s="19"/>
    </row>
    <row r="26" spans="2:5" ht="15">
      <c r="B26" s="20" t="s">
        <v>58</v>
      </c>
      <c r="C26" s="47" t="s">
        <v>61</v>
      </c>
      <c r="D26" s="21">
        <v>112000</v>
      </c>
      <c r="E26" s="19"/>
    </row>
    <row r="27" spans="2:5" ht="15">
      <c r="B27" s="13" t="s">
        <v>60</v>
      </c>
      <c r="C27" s="47" t="s">
        <v>63</v>
      </c>
      <c r="D27" s="16">
        <v>380388.16</v>
      </c>
      <c r="E27" s="19"/>
    </row>
    <row r="28" spans="2:5" ht="15">
      <c r="B28" s="22" t="s">
        <v>62</v>
      </c>
      <c r="C28" s="47" t="s">
        <v>67</v>
      </c>
      <c r="D28" s="16">
        <v>170530198.90000001</v>
      </c>
      <c r="E28" s="23"/>
    </row>
    <row r="29" spans="2:5" ht="15">
      <c r="B29" s="22"/>
      <c r="C29" s="15"/>
      <c r="D29" s="16"/>
      <c r="E29" s="23"/>
    </row>
    <row r="30" spans="2:5" ht="15.75">
      <c r="B30" s="11" t="s">
        <v>64</v>
      </c>
      <c r="C30" s="14"/>
      <c r="D30" s="17">
        <f>SUM(D23:D28)</f>
        <v>223899571.17000002</v>
      </c>
      <c r="E30" s="19"/>
    </row>
    <row r="31" spans="2:5" ht="15">
      <c r="B31" s="13"/>
      <c r="C31" s="15"/>
      <c r="D31" s="19"/>
      <c r="E31" s="19"/>
    </row>
    <row r="32" spans="2:5" ht="15.75">
      <c r="B32" s="11" t="s">
        <v>65</v>
      </c>
      <c r="C32" s="47" t="s">
        <v>69</v>
      </c>
      <c r="D32" s="19"/>
      <c r="E32" s="19"/>
    </row>
    <row r="33" spans="2:6" ht="15.75">
      <c r="B33" s="11"/>
      <c r="C33" s="14"/>
      <c r="D33" s="19"/>
      <c r="E33" s="19"/>
    </row>
    <row r="34" spans="2:6" ht="15">
      <c r="B34" s="13" t="s">
        <v>66</v>
      </c>
      <c r="D34" s="16">
        <v>23044660</v>
      </c>
      <c r="E34" s="19"/>
    </row>
    <row r="35" spans="2:6" ht="15">
      <c r="B35" s="13" t="s">
        <v>68</v>
      </c>
      <c r="C35" s="15"/>
      <c r="D35" s="16">
        <v>115536500</v>
      </c>
      <c r="E35" s="19"/>
    </row>
    <row r="36" spans="2:6" ht="15">
      <c r="B36" s="13"/>
      <c r="C36" s="15"/>
      <c r="D36" s="16"/>
      <c r="E36" s="19"/>
    </row>
    <row r="37" spans="2:6" ht="15.75">
      <c r="B37" s="11" t="s">
        <v>163</v>
      </c>
      <c r="C37" s="14"/>
      <c r="D37" s="17">
        <f>SUM(D34:D36)</f>
        <v>138581160</v>
      </c>
      <c r="E37" s="19"/>
    </row>
    <row r="38" spans="2:6" ht="15">
      <c r="B38" s="13"/>
      <c r="C38" s="24"/>
      <c r="D38" s="19"/>
      <c r="E38" s="19"/>
    </row>
    <row r="39" spans="2:6" ht="15.75">
      <c r="B39" s="11" t="s">
        <v>164</v>
      </c>
      <c r="C39" s="12"/>
      <c r="D39" s="19"/>
      <c r="E39" s="25">
        <f>+D30+D37</f>
        <v>362480731.17000002</v>
      </c>
      <c r="F39" s="32"/>
    </row>
    <row r="40" spans="2:6" ht="15">
      <c r="B40" s="26"/>
      <c r="C40" s="27"/>
      <c r="D40" s="26"/>
      <c r="E40" s="28"/>
    </row>
    <row r="41" spans="2:6" ht="15.75">
      <c r="B41" s="29" t="s">
        <v>70</v>
      </c>
      <c r="C41" s="51" t="s">
        <v>73</v>
      </c>
      <c r="D41" s="30">
        <v>1126250</v>
      </c>
    </row>
  </sheetData>
  <mergeCells count="3">
    <mergeCell ref="B2:E2"/>
    <mergeCell ref="B4:E4"/>
    <mergeCell ref="B6:E6"/>
  </mergeCells>
  <hyperlinks>
    <hyperlink ref="C10" location="'Nota 8'!D12" display="Nota 8"/>
    <hyperlink ref="C11" location="'Nota 9'!D11" display="Nota 9"/>
    <hyperlink ref="C12" location="'Nota 10'!D9" display="Nota 10"/>
    <hyperlink ref="C13" location="'Nota 11'!H19" display="Nota 11"/>
    <hyperlink ref="C23" location="'Nota 12'!D11" display="Nota 12"/>
    <hyperlink ref="C24" location="'Nota 13'!D12" display="Nota 13"/>
    <hyperlink ref="C25" location="'Nota 14'!D9" display="Nota 14"/>
    <hyperlink ref="C26" location="'Nota 15'!D10" display="Nota 15"/>
    <hyperlink ref="C27" location="'Nota 16'!D11" display="Nota 16"/>
    <hyperlink ref="C28" location="'Nota 17'!J15" display="Nota 17"/>
    <hyperlink ref="C32" location="'Nota 18'!D10" display="Nota 18"/>
    <hyperlink ref="C41" location="'Nota 19'!D9" display="Nota 19"/>
  </hyperlinks>
  <pageMargins left="0.7" right="0.7" top="0.75" bottom="0.75" header="0.3" footer="0.3"/>
  <pageSetup scale="74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I14"/>
  <sheetViews>
    <sheetView showGridLines="0" zoomScaleNormal="100" workbookViewId="0">
      <selection activeCell="F24" sqref="F24"/>
    </sheetView>
  </sheetViews>
  <sheetFormatPr baseColWidth="10" defaultRowHeight="14.25"/>
  <cols>
    <col min="1" max="1" width="4" style="73" customWidth="1"/>
    <col min="2" max="2" width="25.5" style="73" customWidth="1"/>
    <col min="3" max="3" width="1.5" style="73" customWidth="1"/>
    <col min="4" max="4" width="15.25" style="73" customWidth="1"/>
    <col min="5" max="5" width="1.5" style="73" customWidth="1"/>
    <col min="6" max="6" width="16.75" style="73" customWidth="1"/>
    <col min="7" max="7" width="5.125" style="73" customWidth="1"/>
    <col min="8" max="16384" width="11" style="73"/>
  </cols>
  <sheetData>
    <row r="1" spans="2:9" ht="13.5" customHeight="1">
      <c r="B1" s="160"/>
      <c r="C1" s="160"/>
      <c r="D1" s="160"/>
      <c r="E1" s="160"/>
      <c r="F1" s="160"/>
    </row>
    <row r="2" spans="2:9" ht="29.25" customHeight="1">
      <c r="B2" s="79" t="s">
        <v>80</v>
      </c>
      <c r="I2" s="159"/>
    </row>
    <row r="3" spans="2:9" ht="15" customHeight="1"/>
    <row r="4" spans="2:9" ht="45.75" customHeight="1">
      <c r="B4" s="193" t="s">
        <v>174</v>
      </c>
      <c r="C4" s="193"/>
      <c r="D4" s="193"/>
      <c r="E4" s="193"/>
      <c r="F4" s="193"/>
    </row>
    <row r="5" spans="2:9" ht="15">
      <c r="B5" s="194">
        <v>42825</v>
      </c>
      <c r="C5" s="194"/>
      <c r="D5" s="194"/>
      <c r="E5" s="194"/>
      <c r="F5" s="194"/>
    </row>
    <row r="6" spans="2:9">
      <c r="G6" s="78"/>
    </row>
    <row r="7" spans="2:9" ht="16.5">
      <c r="B7" s="76" t="s">
        <v>74</v>
      </c>
      <c r="C7" s="68"/>
      <c r="D7" s="76" t="s">
        <v>75</v>
      </c>
      <c r="E7" s="70"/>
      <c r="F7" s="76" t="s">
        <v>76</v>
      </c>
      <c r="G7" s="109"/>
    </row>
    <row r="8" spans="2:9" ht="9" customHeight="1">
      <c r="B8" s="88"/>
      <c r="C8" s="89"/>
      <c r="D8" s="88"/>
      <c r="F8" s="88"/>
      <c r="G8" s="110"/>
    </row>
    <row r="9" spans="2:9" s="54" customFormat="1">
      <c r="B9" s="44" t="s">
        <v>77</v>
      </c>
      <c r="C9" s="33"/>
      <c r="D9" s="45">
        <v>0</v>
      </c>
      <c r="F9" s="45">
        <v>0</v>
      </c>
      <c r="G9" s="36"/>
    </row>
    <row r="10" spans="2:9" s="54" customFormat="1">
      <c r="B10" s="44" t="s">
        <v>78</v>
      </c>
      <c r="C10" s="35"/>
      <c r="D10" s="45">
        <v>0</v>
      </c>
      <c r="F10" s="45">
        <v>0</v>
      </c>
      <c r="G10" s="36"/>
    </row>
    <row r="11" spans="2:9" s="54" customFormat="1">
      <c r="B11" s="44" t="s">
        <v>79</v>
      </c>
      <c r="C11" s="35"/>
      <c r="D11" s="45">
        <v>8.5399999999999991</v>
      </c>
      <c r="F11" s="45">
        <v>24.76</v>
      </c>
      <c r="G11" s="36"/>
    </row>
    <row r="12" spans="2:9" ht="9.75" customHeight="1">
      <c r="B12" s="90"/>
      <c r="C12" s="89"/>
      <c r="D12" s="91"/>
      <c r="E12" s="111"/>
      <c r="F12" s="91"/>
      <c r="G12" s="112"/>
    </row>
    <row r="13" spans="2:9" s="54" customFormat="1" ht="25.5">
      <c r="B13" s="62" t="s">
        <v>170</v>
      </c>
      <c r="C13" s="52"/>
      <c r="D13" s="114">
        <f>SUM(D9:D11)</f>
        <v>8.5399999999999991</v>
      </c>
      <c r="E13" s="53"/>
      <c r="F13" s="114">
        <f>SUM(F9:F12)</f>
        <v>24.76</v>
      </c>
      <c r="G13" s="38"/>
    </row>
    <row r="14" spans="2:9">
      <c r="E14" s="113"/>
    </row>
  </sheetData>
  <mergeCells count="2">
    <mergeCell ref="B4:F4"/>
    <mergeCell ref="B5:F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H13"/>
  <sheetViews>
    <sheetView showGridLines="0" zoomScaleNormal="100" workbookViewId="0">
      <selection activeCell="D33" sqref="D33"/>
    </sheetView>
  </sheetViews>
  <sheetFormatPr baseColWidth="10" defaultRowHeight="14.25"/>
  <cols>
    <col min="2" max="2" width="37.25" customWidth="1"/>
    <col min="3" max="3" width="1.5" customWidth="1"/>
    <col min="4" max="4" width="15.5" bestFit="1" customWidth="1"/>
    <col min="5" max="5" width="1.375" customWidth="1"/>
    <col min="6" max="6" width="17.375" bestFit="1" customWidth="1"/>
  </cols>
  <sheetData>
    <row r="2" spans="2:8" ht="31.5" customHeight="1">
      <c r="B2" s="79" t="s">
        <v>81</v>
      </c>
    </row>
    <row r="3" spans="2:8">
      <c r="H3" s="48"/>
    </row>
    <row r="4" spans="2:8" ht="20.25">
      <c r="B4" s="195" t="s">
        <v>175</v>
      </c>
      <c r="C4" s="195"/>
      <c r="D4" s="195"/>
      <c r="E4" s="195"/>
      <c r="F4" s="195"/>
    </row>
    <row r="5" spans="2:8" ht="15">
      <c r="B5" s="194">
        <f>+'Nota 1'!B5:F5</f>
        <v>42825</v>
      </c>
      <c r="C5" s="194"/>
      <c r="D5" s="194"/>
      <c r="E5" s="194"/>
      <c r="F5" s="194"/>
    </row>
    <row r="6" spans="2:8">
      <c r="H6" s="1"/>
    </row>
    <row r="7" spans="2:8" s="73" customFormat="1" ht="16.5">
      <c r="B7" s="67" t="s">
        <v>82</v>
      </c>
      <c r="C7" s="68"/>
      <c r="D7" s="69" t="s">
        <v>75</v>
      </c>
      <c r="E7" s="70"/>
      <c r="F7" s="71" t="s">
        <v>76</v>
      </c>
      <c r="G7" s="72"/>
    </row>
    <row r="8" spans="2:8" s="73" customFormat="1" ht="8.25" customHeight="1">
      <c r="B8" s="74"/>
      <c r="C8" s="74"/>
      <c r="D8" s="74"/>
      <c r="F8" s="74"/>
      <c r="G8" s="75"/>
    </row>
    <row r="9" spans="2:8" s="54" customFormat="1">
      <c r="B9" s="56" t="s">
        <v>83</v>
      </c>
      <c r="C9" s="57"/>
      <c r="D9" s="166">
        <v>407443.88</v>
      </c>
      <c r="E9" s="167"/>
      <c r="F9" s="168">
        <v>1148917.49</v>
      </c>
      <c r="G9" s="58"/>
    </row>
    <row r="10" spans="2:8" s="54" customFormat="1">
      <c r="B10" s="56" t="s">
        <v>84</v>
      </c>
      <c r="C10" s="57"/>
      <c r="D10" s="166">
        <v>-16559.03</v>
      </c>
      <c r="E10" s="167"/>
      <c r="F10" s="168">
        <v>-49448.229999999996</v>
      </c>
      <c r="G10" s="58"/>
    </row>
    <row r="11" spans="2:8" s="54" customFormat="1" ht="7.5" customHeight="1">
      <c r="B11" s="55"/>
      <c r="C11" s="55"/>
      <c r="D11" s="59"/>
      <c r="F11" s="60"/>
      <c r="G11" s="61"/>
    </row>
    <row r="12" spans="2:8" s="54" customFormat="1" ht="16.5">
      <c r="B12" s="62" t="s">
        <v>171</v>
      </c>
      <c r="C12" s="63"/>
      <c r="D12" s="64">
        <f>SUM(D9:D11)</f>
        <v>390884.85</v>
      </c>
      <c r="E12" s="65"/>
      <c r="F12" s="64">
        <f>SUM(F9:F11)</f>
        <v>1099469.26</v>
      </c>
      <c r="G12" s="66"/>
    </row>
    <row r="13" spans="2:8" s="73" customFormat="1">
      <c r="H13" s="78"/>
    </row>
  </sheetData>
  <mergeCells count="2">
    <mergeCell ref="B4:F4"/>
    <mergeCell ref="B5:F5"/>
  </mergeCells>
  <pageMargins left="0.7" right="0.7" top="0.75" bottom="0.75" header="0.3" footer="0.3"/>
  <pageSetup scale="9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I14"/>
  <sheetViews>
    <sheetView showGridLines="0" zoomScaleNormal="100" workbookViewId="0">
      <selection activeCell="D25" sqref="D25"/>
    </sheetView>
  </sheetViews>
  <sheetFormatPr baseColWidth="10" defaultRowHeight="14.25"/>
  <cols>
    <col min="1" max="1" width="4.25" style="73" customWidth="1"/>
    <col min="2" max="2" width="44.875" style="73" customWidth="1"/>
    <col min="3" max="3" width="1.25" style="73" customWidth="1"/>
    <col min="4" max="4" width="14.25" style="73" bestFit="1" customWidth="1"/>
    <col min="5" max="5" width="1" style="73" customWidth="1"/>
    <col min="6" max="6" width="15.375" style="73" bestFit="1" customWidth="1"/>
    <col min="7" max="16384" width="11" style="73"/>
  </cols>
  <sheetData>
    <row r="2" spans="2:9" ht="36">
      <c r="B2" s="79" t="s">
        <v>85</v>
      </c>
    </row>
    <row r="4" spans="2:9" ht="23.25">
      <c r="B4" s="193" t="s">
        <v>87</v>
      </c>
      <c r="C4" s="193"/>
      <c r="D4" s="193"/>
      <c r="E4" s="193"/>
      <c r="F4" s="193"/>
      <c r="G4" s="80"/>
    </row>
    <row r="5" spans="2:9" ht="14.25" customHeight="1">
      <c r="B5" s="194">
        <f>+'Nota 2'!B5:F5</f>
        <v>42825</v>
      </c>
      <c r="C5" s="194"/>
      <c r="D5" s="194"/>
      <c r="E5" s="194"/>
      <c r="F5" s="194"/>
      <c r="G5" s="80"/>
    </row>
    <row r="6" spans="2:9" ht="14.25" customHeight="1">
      <c r="C6" s="80"/>
      <c r="D6" s="80"/>
      <c r="E6" s="80"/>
      <c r="F6" s="80"/>
      <c r="G6" s="80"/>
    </row>
    <row r="7" spans="2:9" ht="16.5">
      <c r="B7" s="76" t="s">
        <v>88</v>
      </c>
      <c r="C7" s="68"/>
      <c r="D7" s="76" t="s">
        <v>89</v>
      </c>
      <c r="E7" s="81"/>
      <c r="F7" s="76" t="s">
        <v>76</v>
      </c>
    </row>
    <row r="8" spans="2:9" s="84" customFormat="1" ht="6" customHeight="1">
      <c r="B8" s="82"/>
      <c r="C8" s="83"/>
      <c r="D8" s="82"/>
      <c r="E8" s="82"/>
      <c r="F8" s="82"/>
    </row>
    <row r="9" spans="2:9" s="54" customFormat="1" ht="16.5">
      <c r="B9" s="115" t="s">
        <v>90</v>
      </c>
      <c r="C9" s="116"/>
      <c r="D9" s="117">
        <v>127991.92</v>
      </c>
      <c r="E9" s="169"/>
      <c r="F9" s="117">
        <v>266705.71000000002</v>
      </c>
    </row>
    <row r="10" spans="2:9" s="54" customFormat="1">
      <c r="B10" s="115" t="s">
        <v>91</v>
      </c>
      <c r="C10" s="119"/>
      <c r="D10" s="117">
        <v>158.99</v>
      </c>
      <c r="E10" s="169"/>
      <c r="F10" s="117">
        <v>63820.36</v>
      </c>
    </row>
    <row r="11" spans="2:9" s="123" customFormat="1" ht="5.25" customHeight="1">
      <c r="B11" s="120"/>
      <c r="C11" s="119"/>
      <c r="D11" s="121"/>
      <c r="E11" s="122"/>
      <c r="F11" s="121"/>
    </row>
    <row r="12" spans="2:9" s="54" customFormat="1" ht="16.5">
      <c r="B12" s="62" t="s">
        <v>168</v>
      </c>
      <c r="C12" s="63"/>
      <c r="D12" s="124">
        <f>SUM(D9:D10)</f>
        <v>128150.91</v>
      </c>
      <c r="E12" s="65"/>
      <c r="F12" s="124">
        <f>SUM(F9:F10)</f>
        <v>330526.07</v>
      </c>
    </row>
    <row r="14" spans="2:9">
      <c r="I14" s="86"/>
    </row>
  </sheetData>
  <mergeCells count="2">
    <mergeCell ref="B4:F4"/>
    <mergeCell ref="B5:F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B23" sqref="B23"/>
    </sheetView>
  </sheetViews>
  <sheetFormatPr baseColWidth="10" defaultRowHeight="14.25"/>
  <cols>
    <col min="1" max="1" width="4.375" style="73" customWidth="1"/>
    <col min="2" max="2" width="44.875" style="73" customWidth="1"/>
    <col min="3" max="3" width="0.875" style="73" customWidth="1"/>
    <col min="4" max="4" width="12.375" style="73" customWidth="1"/>
    <col min="5" max="5" width="0.875" style="73" customWidth="1"/>
    <col min="6" max="6" width="12.375" style="73" customWidth="1"/>
    <col min="7" max="16384" width="11" style="73"/>
  </cols>
  <sheetData>
    <row r="2" spans="2:6" ht="36">
      <c r="B2" s="79" t="s">
        <v>92</v>
      </c>
    </row>
    <row r="3" spans="2:6" ht="20.25">
      <c r="B3" s="193" t="s">
        <v>173</v>
      </c>
      <c r="C3" s="193"/>
      <c r="D3" s="193"/>
      <c r="E3" s="193"/>
      <c r="F3" s="193"/>
    </row>
    <row r="4" spans="2:6" ht="15">
      <c r="B4" s="194">
        <f>+'Nota 3'!B5:F5</f>
        <v>42825</v>
      </c>
      <c r="C4" s="194"/>
      <c r="D4" s="194"/>
      <c r="E4" s="194"/>
      <c r="F4" s="194"/>
    </row>
    <row r="6" spans="2:6" ht="16.5">
      <c r="B6" s="76" t="s">
        <v>88</v>
      </c>
      <c r="C6" s="68"/>
      <c r="D6" s="76" t="s">
        <v>89</v>
      </c>
      <c r="E6" s="70"/>
      <c r="F6" s="76" t="s">
        <v>76</v>
      </c>
    </row>
    <row r="7" spans="2:6" ht="6.75" customHeight="1">
      <c r="B7" s="82"/>
      <c r="C7" s="83"/>
      <c r="D7" s="82"/>
      <c r="E7" s="82"/>
      <c r="F7" s="82"/>
    </row>
    <row r="8" spans="2:6" s="54" customFormat="1" ht="16.5">
      <c r="B8" s="115" t="s">
        <v>193</v>
      </c>
      <c r="C8" s="116"/>
      <c r="D8" s="117">
        <v>40</v>
      </c>
      <c r="E8" s="169"/>
      <c r="F8" s="117">
        <v>68.34</v>
      </c>
    </row>
    <row r="9" spans="2:6" s="54" customFormat="1" ht="6.75" customHeight="1">
      <c r="B9" s="120"/>
      <c r="C9" s="119"/>
      <c r="D9" s="121"/>
      <c r="E9" s="122"/>
      <c r="F9" s="121"/>
    </row>
    <row r="10" spans="2:6" s="54" customFormat="1" ht="15.75" customHeight="1">
      <c r="B10" s="62" t="s">
        <v>168</v>
      </c>
      <c r="C10" s="63"/>
      <c r="D10" s="124">
        <f>SUM(D8:D8)</f>
        <v>40</v>
      </c>
      <c r="E10" s="65"/>
      <c r="F10" s="124">
        <f>SUM(F8:F8)</f>
        <v>68.34</v>
      </c>
    </row>
  </sheetData>
  <mergeCells count="2">
    <mergeCell ref="B3:F3"/>
    <mergeCell ref="B4:F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I32" sqref="I32"/>
    </sheetView>
  </sheetViews>
  <sheetFormatPr baseColWidth="10" defaultRowHeight="14.25"/>
  <cols>
    <col min="1" max="1" width="4.625" style="73" customWidth="1"/>
    <col min="2" max="2" width="44.875" style="73" customWidth="1"/>
    <col min="3" max="3" width="1.25" style="73" customWidth="1"/>
    <col min="4" max="4" width="11.125" style="73" bestFit="1" customWidth="1"/>
    <col min="5" max="5" width="1.375" style="73" customWidth="1"/>
    <col min="6" max="6" width="13" style="73" bestFit="1" customWidth="1"/>
    <col min="7" max="16384" width="11" style="73"/>
  </cols>
  <sheetData>
    <row r="2" spans="2:6" ht="36">
      <c r="B2" s="79" t="s">
        <v>93</v>
      </c>
    </row>
    <row r="3" spans="2:6" ht="20.25">
      <c r="B3" s="193" t="s">
        <v>172</v>
      </c>
      <c r="C3" s="193"/>
      <c r="D3" s="193"/>
      <c r="E3" s="193"/>
      <c r="F3" s="193"/>
    </row>
    <row r="4" spans="2:6" ht="15">
      <c r="B4" s="194">
        <f>+'Nota 4'!B4:F4</f>
        <v>42825</v>
      </c>
      <c r="C4" s="194"/>
      <c r="D4" s="194"/>
      <c r="E4" s="194"/>
      <c r="F4" s="194"/>
    </row>
    <row r="6" spans="2:6" ht="16.5">
      <c r="B6" s="76" t="s">
        <v>88</v>
      </c>
      <c r="C6" s="68"/>
      <c r="D6" s="76" t="s">
        <v>89</v>
      </c>
      <c r="E6" s="70"/>
      <c r="F6" s="76" t="s">
        <v>76</v>
      </c>
    </row>
    <row r="7" spans="2:6" ht="6" customHeight="1">
      <c r="B7" s="82"/>
      <c r="C7" s="83"/>
      <c r="D7" s="82"/>
      <c r="E7" s="82"/>
      <c r="F7" s="82"/>
    </row>
    <row r="8" spans="2:6" s="54" customFormat="1" ht="16.5">
      <c r="B8" s="115" t="s">
        <v>94</v>
      </c>
      <c r="C8" s="116"/>
      <c r="D8" s="117">
        <v>0</v>
      </c>
      <c r="E8" s="169"/>
      <c r="F8" s="117">
        <v>2242.5</v>
      </c>
    </row>
    <row r="9" spans="2:6" s="54" customFormat="1" ht="6.75" customHeight="1">
      <c r="B9" s="120"/>
      <c r="C9" s="119"/>
      <c r="D9" s="121"/>
      <c r="E9" s="122"/>
      <c r="F9" s="121"/>
    </row>
    <row r="10" spans="2:6" s="54" customFormat="1" ht="16.5">
      <c r="B10" s="62" t="s">
        <v>168</v>
      </c>
      <c r="C10" s="63"/>
      <c r="D10" s="170">
        <f>SUM(D8:D8)</f>
        <v>0</v>
      </c>
      <c r="E10" s="169"/>
      <c r="F10" s="171">
        <f>SUM(F8:F8)</f>
        <v>2242.5</v>
      </c>
    </row>
  </sheetData>
  <mergeCells count="2">
    <mergeCell ref="B3:F3"/>
    <mergeCell ref="B4:F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F15" sqref="F15"/>
    </sheetView>
  </sheetViews>
  <sheetFormatPr baseColWidth="10" defaultRowHeight="14.25"/>
  <cols>
    <col min="1" max="1" width="3" style="73" customWidth="1"/>
    <col min="2" max="2" width="40.375" style="73" customWidth="1"/>
    <col min="3" max="3" width="1.625" style="73" customWidth="1"/>
    <col min="4" max="4" width="12.875" style="73" bestFit="1" customWidth="1"/>
    <col min="5" max="5" width="1.125" style="73" customWidth="1"/>
    <col min="6" max="6" width="13.875" style="73" bestFit="1" customWidth="1"/>
    <col min="7" max="16384" width="11" style="73"/>
  </cols>
  <sheetData>
    <row r="2" spans="2:6" ht="36">
      <c r="B2" s="79" t="s">
        <v>95</v>
      </c>
    </row>
    <row r="3" spans="2:6" ht="20.25">
      <c r="B3" s="193" t="s">
        <v>176</v>
      </c>
      <c r="C3" s="193"/>
      <c r="D3" s="193"/>
      <c r="E3" s="193"/>
      <c r="F3" s="193"/>
    </row>
    <row r="4" spans="2:6" ht="17.25" customHeight="1">
      <c r="B4" s="194">
        <f>+'Nota 5'!B4:F4</f>
        <v>42825</v>
      </c>
      <c r="C4" s="194"/>
      <c r="D4" s="194"/>
      <c r="E4" s="194"/>
      <c r="F4" s="194"/>
    </row>
    <row r="6" spans="2:6" ht="16.5">
      <c r="B6" s="76" t="s">
        <v>88</v>
      </c>
      <c r="C6" s="68"/>
      <c r="D6" s="76" t="s">
        <v>89</v>
      </c>
      <c r="E6" s="82"/>
      <c r="F6" s="76" t="s">
        <v>76</v>
      </c>
    </row>
    <row r="7" spans="2:6" ht="5.25" customHeight="1">
      <c r="B7" s="82"/>
      <c r="C7" s="83"/>
      <c r="D7" s="82"/>
      <c r="E7" s="82"/>
      <c r="F7" s="82"/>
    </row>
    <row r="8" spans="2:6" s="54" customFormat="1" ht="16.5">
      <c r="B8" s="115" t="s">
        <v>96</v>
      </c>
      <c r="C8" s="116"/>
      <c r="D8" s="117">
        <v>8033.55</v>
      </c>
      <c r="E8" s="169"/>
      <c r="F8" s="117">
        <v>20555.43</v>
      </c>
    </row>
    <row r="9" spans="2:6" s="54" customFormat="1" ht="6" customHeight="1">
      <c r="B9" s="120"/>
      <c r="C9" s="119"/>
      <c r="D9" s="121"/>
      <c r="E9" s="122"/>
      <c r="F9" s="121"/>
    </row>
    <row r="10" spans="2:6" s="54" customFormat="1" ht="16.5">
      <c r="B10" s="62" t="s">
        <v>127</v>
      </c>
      <c r="C10" s="63"/>
      <c r="D10" s="124">
        <f>SUM(D8:D8)</f>
        <v>8033.55</v>
      </c>
      <c r="E10" s="65"/>
      <c r="F10" s="124">
        <f>SUM(F8:F8)</f>
        <v>20555.43</v>
      </c>
    </row>
  </sheetData>
  <mergeCells count="2">
    <mergeCell ref="B3:F3"/>
    <mergeCell ref="B4:F4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Balance Comprobación</vt:lpstr>
      <vt:lpstr>Estado de Resultados</vt:lpstr>
      <vt:lpstr>Balance de Situación</vt:lpstr>
      <vt:lpstr>Nota 1</vt:lpstr>
      <vt:lpstr>Nota 2</vt:lpstr>
      <vt:lpstr>Nota 3</vt:lpstr>
      <vt:lpstr>Nota 4</vt:lpstr>
      <vt:lpstr>Nota 5</vt:lpstr>
      <vt:lpstr>Nota 6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Nota 15</vt:lpstr>
      <vt:lpstr>Nota 16</vt:lpstr>
      <vt:lpstr>Nota 17</vt:lpstr>
      <vt:lpstr>Nota 18</vt:lpstr>
      <vt:lpstr>Nota 19</vt:lpstr>
      <vt:lpstr>'Balance Comprobación'!Área_de_impresión</vt:lpstr>
      <vt:lpstr>'Estado de Resultados'!Área_de_impresión</vt:lpstr>
      <vt:lpstr>'Nota 1'!Área_de_impresión</vt:lpstr>
      <vt:lpstr>'Nota 10'!Área_de_impresión</vt:lpstr>
      <vt:lpstr>'Nota 11'!Área_de_impresión</vt:lpstr>
      <vt:lpstr>'Nota 12'!Área_de_impresión</vt:lpstr>
      <vt:lpstr>'Nota 13'!Área_de_impresión</vt:lpstr>
      <vt:lpstr>'Nota 14'!Área_de_impresión</vt:lpstr>
      <vt:lpstr>'Nota 15'!Área_de_impresión</vt:lpstr>
      <vt:lpstr>'Nota 16'!Área_de_impresión</vt:lpstr>
      <vt:lpstr>'Nota 17'!Área_de_impresión</vt:lpstr>
      <vt:lpstr>'Nota 18'!Área_de_impresión</vt:lpstr>
      <vt:lpstr>'Nota 19'!Área_de_impresión</vt:lpstr>
      <vt:lpstr>'Nota 2'!Área_de_impresión</vt:lpstr>
      <vt:lpstr>'Nota 3'!Área_de_impresión</vt:lpstr>
      <vt:lpstr>'Nota 4'!Área_de_impresión</vt:lpstr>
      <vt:lpstr>'Nota 5'!Área_de_impresión</vt:lpstr>
      <vt:lpstr>'Nota 6'!Área_de_impresión</vt:lpstr>
      <vt:lpstr>'Nota 7'!Área_de_impresión</vt:lpstr>
      <vt:lpstr>'Nota 8'!Área_de_impresión</vt:lpstr>
      <vt:lpstr>'Nota 9'!Área_de_impresión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kvargasp</dc:creator>
  <cp:lastModifiedBy>mbrenesd</cp:lastModifiedBy>
  <cp:lastPrinted>2017-05-11T21:58:07Z</cp:lastPrinted>
  <dcterms:created xsi:type="dcterms:W3CDTF">2017-04-17T21:44:35Z</dcterms:created>
  <dcterms:modified xsi:type="dcterms:W3CDTF">2017-05-16T16:26:34Z</dcterms:modified>
</cp:coreProperties>
</file>